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326118\Hyundai Motor and Kia\주식관리팀 - AutoDocs\이사회 파트\공시\수시공시\2023\0901 판매실적공시\첨부\"/>
    </mc:Choice>
  </mc:AlternateContent>
  <xr:revisionPtr revIDLastSave="21" documentId="8_{F227686D-D38B-49BB-A49C-4E17EE298452}" xr6:coauthVersionLast="44" xr6:coauthVersionMax="47" xr10:uidLastSave="{5C472008-955D-4277-9A5F-02BD51C7615D}"/>
  <bookViews>
    <workbookView xWindow="28680" yWindow="-120" windowWidth="29040" windowHeight="15840" xr2:uid="{00000000-000D-0000-FFFF-FFFF00000000}"/>
  </bookViews>
  <sheets>
    <sheet name="8월" sheetId="25" r:id="rId1"/>
  </sheets>
  <definedNames>
    <definedName name="_xlnm.Print_Area" localSheetId="0">'8월'!$A$1:$L$61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25" l="1"/>
  <c r="G59" i="25"/>
  <c r="F59" i="25"/>
  <c r="L58" i="25"/>
  <c r="J58" i="25"/>
  <c r="K58" i="25" s="1"/>
  <c r="I58" i="25"/>
  <c r="H58" i="25"/>
  <c r="E58" i="25"/>
  <c r="G58" i="25" s="1"/>
  <c r="K56" i="25"/>
  <c r="G56" i="25"/>
  <c r="F56" i="25"/>
  <c r="K55" i="25"/>
  <c r="G55" i="25"/>
  <c r="F55" i="25"/>
  <c r="K54" i="25"/>
  <c r="G54" i="25"/>
  <c r="F54" i="25"/>
  <c r="K53" i="25"/>
  <c r="G53" i="25"/>
  <c r="F53" i="25"/>
  <c r="K52" i="25"/>
  <c r="G52" i="25"/>
  <c r="F52" i="25"/>
  <c r="K51" i="25"/>
  <c r="G51" i="25"/>
  <c r="F51" i="25"/>
  <c r="K50" i="25"/>
  <c r="G50" i="25"/>
  <c r="F50" i="25"/>
  <c r="L49" i="25"/>
  <c r="J49" i="25"/>
  <c r="K49" i="25" s="1"/>
  <c r="I49" i="25"/>
  <c r="H49" i="25"/>
  <c r="E49" i="25"/>
  <c r="G49" i="25" s="1"/>
  <c r="K47" i="25"/>
  <c r="G47" i="25"/>
  <c r="F47" i="25"/>
  <c r="K46" i="25"/>
  <c r="G46" i="25"/>
  <c r="F46" i="25"/>
  <c r="K45" i="25"/>
  <c r="G45" i="25"/>
  <c r="F45" i="25"/>
  <c r="K44" i="25"/>
  <c r="G44" i="25"/>
  <c r="F44" i="25"/>
  <c r="K43" i="25"/>
  <c r="G43" i="25"/>
  <c r="F43" i="25"/>
  <c r="K42" i="25"/>
  <c r="G42" i="25"/>
  <c r="F42" i="25"/>
  <c r="L41" i="25"/>
  <c r="L61" i="25" s="1"/>
  <c r="J41" i="25"/>
  <c r="J61" i="25" s="1"/>
  <c r="K61" i="25" s="1"/>
  <c r="I41" i="25"/>
  <c r="I61" i="25" s="1"/>
  <c r="H41" i="25"/>
  <c r="H61" i="25" s="1"/>
  <c r="E41" i="25"/>
  <c r="G41" i="25" s="1"/>
  <c r="F49" i="25" l="1"/>
  <c r="E61" i="25"/>
  <c r="F41" i="25"/>
  <c r="K41" i="25"/>
  <c r="F58" i="25"/>
  <c r="G61" i="25" l="1"/>
  <c r="F61" i="25"/>
  <c r="G5" i="25" l="1"/>
  <c r="K34" i="25"/>
  <c r="G34" i="25"/>
  <c r="F34" i="25"/>
  <c r="J33" i="25"/>
  <c r="I33" i="25"/>
  <c r="L32" i="25"/>
  <c r="J32" i="25"/>
  <c r="K32" i="25" s="1"/>
  <c r="I32" i="25"/>
  <c r="H32" i="25"/>
  <c r="E32" i="25"/>
  <c r="F32" i="25" s="1"/>
  <c r="K31" i="25"/>
  <c r="G31" i="25"/>
  <c r="F31" i="25"/>
  <c r="K30" i="25"/>
  <c r="G30" i="25"/>
  <c r="F30" i="25"/>
  <c r="K29" i="25"/>
  <c r="G29" i="25"/>
  <c r="F29" i="25"/>
  <c r="K28" i="25"/>
  <c r="G28" i="25"/>
  <c r="F28" i="25"/>
  <c r="K27" i="25"/>
  <c r="G27" i="25"/>
  <c r="F27" i="25"/>
  <c r="K26" i="25"/>
  <c r="G26" i="25"/>
  <c r="F26" i="25"/>
  <c r="L25" i="25"/>
  <c r="K25" i="25"/>
  <c r="J25" i="25"/>
  <c r="I25" i="25"/>
  <c r="H25" i="25"/>
  <c r="G25" i="25"/>
  <c r="E25" i="25"/>
  <c r="F25" i="25" s="1"/>
  <c r="K24" i="25"/>
  <c r="G24" i="25"/>
  <c r="F24" i="25"/>
  <c r="K23" i="25"/>
  <c r="G23" i="25"/>
  <c r="F23" i="25"/>
  <c r="L22" i="25"/>
  <c r="L33" i="25" s="1"/>
  <c r="J22" i="25"/>
  <c r="K22" i="25" s="1"/>
  <c r="I22" i="25"/>
  <c r="H22" i="25"/>
  <c r="E22" i="25"/>
  <c r="G22" i="25" s="1"/>
  <c r="K21" i="25"/>
  <c r="G21" i="25"/>
  <c r="F21" i="25"/>
  <c r="K20" i="25"/>
  <c r="G20" i="25"/>
  <c r="F20" i="25"/>
  <c r="L19" i="25"/>
  <c r="J19" i="25"/>
  <c r="K19" i="25" s="1"/>
  <c r="I19" i="25"/>
  <c r="H19" i="25"/>
  <c r="G19" i="25"/>
  <c r="E19" i="25"/>
  <c r="F19" i="25" s="1"/>
  <c r="K18" i="25"/>
  <c r="G18" i="25"/>
  <c r="F18" i="25"/>
  <c r="K17" i="25"/>
  <c r="G17" i="25"/>
  <c r="F17" i="25"/>
  <c r="K16" i="25"/>
  <c r="G16" i="25"/>
  <c r="F16" i="25"/>
  <c r="K15" i="25"/>
  <c r="G15" i="25"/>
  <c r="F15" i="25"/>
  <c r="K14" i="25"/>
  <c r="G14" i="25"/>
  <c r="F14" i="25"/>
  <c r="K13" i="25"/>
  <c r="G13" i="25"/>
  <c r="F13" i="25"/>
  <c r="K12" i="25"/>
  <c r="G12" i="25"/>
  <c r="F12" i="25"/>
  <c r="K11" i="25"/>
  <c r="G11" i="25"/>
  <c r="F11" i="25"/>
  <c r="L10" i="25"/>
  <c r="J10" i="25"/>
  <c r="K10" i="25" s="1"/>
  <c r="I10" i="25"/>
  <c r="H10" i="25"/>
  <c r="H33" i="25" s="1"/>
  <c r="G10" i="25"/>
  <c r="E10" i="25"/>
  <c r="F10" i="25" s="1"/>
  <c r="K9" i="25"/>
  <c r="G9" i="25"/>
  <c r="F9" i="25"/>
  <c r="K8" i="25"/>
  <c r="G8" i="25"/>
  <c r="F8" i="25"/>
  <c r="K7" i="25"/>
  <c r="G7" i="25"/>
  <c r="F7" i="25"/>
  <c r="K6" i="25"/>
  <c r="G6" i="25"/>
  <c r="F6" i="25"/>
  <c r="K5" i="25"/>
  <c r="F5" i="25"/>
  <c r="K33" i="25" l="1"/>
  <c r="G32" i="25"/>
  <c r="E33" i="25"/>
  <c r="F22" i="25"/>
  <c r="G33" i="25" l="1"/>
  <c r="F33" i="25"/>
  <c r="H40" i="25" l="1"/>
  <c r="J36" i="25"/>
  <c r="I36" i="25"/>
  <c r="H36" i="25"/>
  <c r="E36" i="25"/>
  <c r="I4" i="25"/>
  <c r="H4" i="25"/>
  <c r="F36" i="25" l="1"/>
  <c r="G36" i="25"/>
  <c r="L36" i="25" l="1"/>
  <c r="K36" i="25" s="1"/>
</calcChain>
</file>

<file path=xl/sharedStrings.xml><?xml version="1.0" encoding="utf-8"?>
<sst xmlns="http://schemas.openxmlformats.org/spreadsheetml/2006/main" count="72" uniqueCount="54">
  <si>
    <t>싼타페</t>
    <phoneticPr fontId="2" type="noConversion"/>
  </si>
  <si>
    <t>포터</t>
    <phoneticPr fontId="2" type="noConversion"/>
  </si>
  <si>
    <t>트럭</t>
    <phoneticPr fontId="2" type="noConversion"/>
  </si>
  <si>
    <t xml:space="preserve">              </t>
  </si>
  <si>
    <t>차종</t>
  </si>
  <si>
    <t>포터</t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</si>
  <si>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</si>
  <si>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</si>
  <si>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</si>
  <si>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그랜저</t>
    <phoneticPr fontId="2" type="noConversion"/>
  </si>
  <si>
    <t>전월대비
(%)</t>
    <phoneticPr fontId="34" type="noConversion"/>
  </si>
  <si>
    <t>전년
누계대비
(%)</t>
    <phoneticPr fontId="34" type="noConversion"/>
  </si>
  <si>
    <t>벨로스터</t>
    <phoneticPr fontId="34" type="noConversion"/>
  </si>
  <si>
    <t>RV 계</t>
    <phoneticPr fontId="34" type="noConversion"/>
  </si>
  <si>
    <t>소상 계</t>
    <phoneticPr fontId="34" type="noConversion"/>
  </si>
  <si>
    <t>버스</t>
    <phoneticPr fontId="34" type="noConversion"/>
  </si>
  <si>
    <t>대형 계</t>
    <phoneticPr fontId="34" type="noConversion"/>
  </si>
  <si>
    <t>국내 판매 계</t>
    <phoneticPr fontId="34" type="noConversion"/>
  </si>
  <si>
    <t>해외 판매 계</t>
    <phoneticPr fontId="2" type="noConversion"/>
  </si>
  <si>
    <t>완성차 계</t>
    <phoneticPr fontId="34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</si>
  <si>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</si>
  <si>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</si>
  <si>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</si>
  <si>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</si>
  <si>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전년
동월대비
(%)</t>
    <phoneticPr fontId="2" type="noConversion"/>
  </si>
  <si>
    <t>투싼</t>
    <phoneticPr fontId="2" type="noConversion"/>
  </si>
  <si>
    <t>제네시스 계</t>
    <phoneticPr fontId="34" type="noConversion"/>
  </si>
  <si>
    <t>전기차</t>
    <phoneticPr fontId="2" type="noConversion"/>
  </si>
  <si>
    <t>7월</t>
    <phoneticPr fontId="2" type="noConversion"/>
  </si>
  <si>
    <t>코나</t>
    <phoneticPr fontId="2" type="noConversion"/>
  </si>
  <si>
    <t>G70</t>
    <phoneticPr fontId="2" type="noConversion"/>
  </si>
  <si>
    <t>G80</t>
    <phoneticPr fontId="2" type="noConversion"/>
  </si>
  <si>
    <t>넥쏘</t>
    <phoneticPr fontId="2" type="noConversion"/>
  </si>
  <si>
    <t>승용 계</t>
    <phoneticPr fontId="34" type="noConversion"/>
  </si>
  <si>
    <t>G90</t>
    <phoneticPr fontId="2" type="noConversion"/>
  </si>
  <si>
    <t>팰리세이드</t>
    <phoneticPr fontId="2" type="noConversion"/>
  </si>
  <si>
    <t>베뉴</t>
    <phoneticPr fontId="2" type="noConversion"/>
  </si>
  <si>
    <t>GV80</t>
    <phoneticPr fontId="2" type="noConversion"/>
  </si>
  <si>
    <t>수소전기차</t>
    <phoneticPr fontId="2" type="noConversion"/>
  </si>
  <si>
    <t>친환경차 합계</t>
    <phoneticPr fontId="2" type="noConversion"/>
  </si>
  <si>
    <t>※ 국내 친환경차 판매(하이브리드 / 전기차 / 수소전기차)</t>
    <phoneticPr fontId="2" type="noConversion"/>
  </si>
  <si>
    <t>GV70</t>
    <phoneticPr fontId="2" type="noConversion"/>
  </si>
  <si>
    <t>아이오닉 5</t>
    <phoneticPr fontId="2" type="noConversion"/>
  </si>
  <si>
    <t>스타리아</t>
    <phoneticPr fontId="2" type="noConversion"/>
  </si>
  <si>
    <t>G80</t>
    <phoneticPr fontId="2" type="noConversion"/>
  </si>
  <si>
    <t>캐스퍼</t>
    <phoneticPr fontId="2" type="noConversion"/>
  </si>
  <si>
    <t>GV60</t>
    <phoneticPr fontId="2" type="noConversion"/>
  </si>
  <si>
    <t>2022년</t>
    <phoneticPr fontId="2" type="noConversion"/>
  </si>
  <si>
    <t>아이오닉 6</t>
    <phoneticPr fontId="2" type="noConversion"/>
  </si>
  <si>
    <t>2023년</t>
    <phoneticPr fontId="2" type="noConversion"/>
  </si>
  <si>
    <t>8월</t>
    <phoneticPr fontId="2" type="noConversion"/>
  </si>
  <si>
    <t>'22년
1~8월</t>
    <phoneticPr fontId="2" type="noConversion"/>
  </si>
  <si>
    <t>'23년
1~8월</t>
    <phoneticPr fontId="2" type="noConversion"/>
  </si>
  <si>
    <t>■ 현대차 2023년 8월 판매실적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</si>
</sst>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0&quot;월&quot;"/>
  </numFmts>
  <fonts count="5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HY헤드라인M"/>
      <family val="1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9"/>
      <name val="Times New Roman"/>
      <family val="1"/>
    </font>
    <font>
      <sz val="11"/>
      <name val="바탕"/>
      <family val="1"/>
      <charset val="129"/>
    </font>
    <font>
      <sz val="12"/>
      <name val="바탕"/>
      <family val="1"/>
      <charset val="129"/>
    </font>
    <font>
      <b/>
      <sz val="12"/>
      <name val="가는각진제목체"/>
      <family val="1"/>
      <charset val="129"/>
    </font>
    <font>
      <sz val="12"/>
      <name val="가는각진제목체"/>
      <family val="1"/>
      <charset val="129"/>
    </font>
    <font>
      <sz val="8"/>
      <name val="Times New Roman"/>
      <family val="1"/>
    </font>
    <font>
      <sz val="9"/>
      <name val="HY헤드라인M"/>
      <family val="1"/>
      <charset val="129"/>
    </font>
    <font>
      <sz val="8"/>
      <name val="HY헤드라인M"/>
      <family val="1"/>
      <charset val="129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Y헤드라인M"/>
      <family val="1"/>
      <charset val="129"/>
    </font>
    <font>
      <b/>
      <sz val="11"/>
      <name val="Arial"/>
      <family val="2"/>
    </font>
    <font>
      <sz val="11"/>
      <color theme="1"/>
      <name val="기아 Medium"/>
      <family val="3"/>
      <charset val="129"/>
    </font>
    <font>
      <b/>
      <sz val="10"/>
      <color theme="1"/>
      <name val="Arial"/>
      <family val="2"/>
    </font>
    <font>
      <sz val="11"/>
      <color rgb="FFFF0000"/>
      <name val="굴림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50" fillId="0" borderId="0">
      <alignment vertical="center"/>
    </xf>
    <xf numFmtId="0" fontId="1" fillId="0" borderId="0"/>
  </cellStyleXfs>
  <cellXfs count="222">
    <xf numFmtId="0" fontId="0" fillId="0" borderId="0" xfId="0">
      <alignment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6" fillId="24" borderId="41" xfId="0" quotePrefix="1" applyFont="1" applyFill="1" applyBorder="1" applyAlignment="1">
      <alignment horizontal="center" vertical="center" wrapText="1"/>
    </xf>
    <xf numFmtId="0" fontId="25" fillId="24" borderId="42" xfId="0" quotePrefix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69" xfId="0" applyFont="1" applyFill="1" applyBorder="1" applyAlignment="1">
      <alignment horizontal="center" vertical="center" wrapText="1"/>
    </xf>
    <xf numFmtId="0" fontId="25" fillId="24" borderId="69" xfId="0" quotePrefix="1" applyFont="1" applyFill="1" applyBorder="1" applyAlignment="1">
      <alignment horizontal="center" vertical="center" wrapText="1"/>
    </xf>
    <xf numFmtId="0" fontId="26" fillId="24" borderId="43" xfId="0" quotePrefix="1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177" fontId="26" fillId="24" borderId="22" xfId="0" quotePrefix="1" applyNumberFormat="1" applyFont="1" applyFill="1" applyBorder="1" applyAlignment="1">
      <alignment horizontal="center" vertical="center"/>
    </xf>
    <xf numFmtId="0" fontId="28" fillId="24" borderId="24" xfId="0" quotePrefix="1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177" fontId="25" fillId="24" borderId="70" xfId="0" applyNumberFormat="1" applyFont="1" applyFill="1" applyBorder="1" applyAlignment="1">
      <alignment horizontal="center" vertical="center"/>
    </xf>
    <xf numFmtId="177" fontId="25" fillId="24" borderId="70" xfId="0" quotePrefix="1" applyNumberFormat="1" applyFont="1" applyFill="1" applyBorder="1" applyAlignment="1">
      <alignment horizontal="center" vertical="center"/>
    </xf>
    <xf numFmtId="0" fontId="28" fillId="24" borderId="25" xfId="0" quotePrefix="1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1" fontId="24" fillId="24" borderId="0" xfId="0" applyNumberFormat="1" applyFont="1" applyFill="1" applyAlignment="1">
      <alignment vertical="center"/>
    </xf>
    <xf numFmtId="41" fontId="31" fillId="24" borderId="0" xfId="33" applyFont="1" applyFill="1" applyBorder="1" applyAlignment="1">
      <alignment vertical="center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4" fillId="24" borderId="19" xfId="0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textRotation="255"/>
    </xf>
    <xf numFmtId="0" fontId="4" fillId="24" borderId="16" xfId="0" quotePrefix="1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9" fontId="4" fillId="24" borderId="33" xfId="0" applyNumberFormat="1" applyFont="1" applyFill="1" applyBorder="1" applyAlignment="1">
      <alignment horizontal="center" vertical="center" textRotation="255"/>
    </xf>
    <xf numFmtId="49" fontId="4" fillId="24" borderId="35" xfId="0" applyNumberFormat="1" applyFont="1" applyFill="1" applyBorder="1" applyAlignment="1">
      <alignment horizontal="center" vertical="center" textRotation="255"/>
    </xf>
    <xf numFmtId="0" fontId="32" fillId="24" borderId="40" xfId="0" applyFont="1" applyFill="1" applyBorder="1" applyAlignment="1">
      <alignment horizontal="centerContinuous" vertical="center"/>
    </xf>
    <xf numFmtId="0" fontId="4" fillId="24" borderId="36" xfId="0" applyFont="1" applyFill="1" applyBorder="1" applyAlignment="1">
      <alignment horizontal="centerContinuous" vertical="center"/>
    </xf>
    <xf numFmtId="0" fontId="4" fillId="24" borderId="37" xfId="0" applyFont="1" applyFill="1" applyBorder="1" applyAlignment="1">
      <alignment horizontal="centerContinuous" vertical="center"/>
    </xf>
    <xf numFmtId="0" fontId="32" fillId="24" borderId="21" xfId="0" applyFont="1" applyFill="1" applyBorder="1" applyAlignment="1">
      <alignment horizontal="centerContinuous" vertical="center"/>
    </xf>
    <xf numFmtId="0" fontId="4" fillId="24" borderId="14" xfId="0" applyFont="1" applyFill="1" applyBorder="1" applyAlignment="1">
      <alignment horizontal="centerContinuous" vertical="center"/>
    </xf>
    <xf numFmtId="0" fontId="52" fillId="24" borderId="14" xfId="0" applyFont="1" applyFill="1" applyBorder="1" applyAlignment="1">
      <alignment horizontal="centerContinuous" vertical="center"/>
    </xf>
    <xf numFmtId="41" fontId="24" fillId="24" borderId="0" xfId="0" applyNumberFormat="1" applyFont="1" applyFill="1" applyBorder="1" applyAlignment="1">
      <alignment vertical="center"/>
    </xf>
    <xf numFmtId="0" fontId="32" fillId="24" borderId="14" xfId="0" applyFont="1" applyFill="1" applyBorder="1" applyAlignment="1">
      <alignment horizontal="centerContinuous" vertical="center"/>
    </xf>
    <xf numFmtId="41" fontId="49" fillId="24" borderId="0" xfId="33" applyFont="1" applyFill="1" applyBorder="1" applyAlignment="1">
      <alignment vertical="center"/>
    </xf>
    <xf numFmtId="176" fontId="30" fillId="24" borderId="0" xfId="29" applyNumberFormat="1" applyFont="1" applyFill="1" applyBorder="1" applyAlignment="1">
      <alignment vertical="center"/>
    </xf>
    <xf numFmtId="41" fontId="49" fillId="24" borderId="37" xfId="33" applyFont="1" applyFill="1" applyBorder="1" applyAlignment="1">
      <alignment vertical="center"/>
    </xf>
    <xf numFmtId="176" fontId="30" fillId="24" borderId="37" xfId="29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4" fillId="24" borderId="22" xfId="0" applyFont="1" applyFill="1" applyBorder="1" applyAlignment="1">
      <alignment horizontal="centerContinuous" vertical="center"/>
    </xf>
    <xf numFmtId="41" fontId="49" fillId="24" borderId="71" xfId="33" applyFont="1" applyFill="1" applyBorder="1" applyAlignment="1">
      <alignment vertical="center"/>
    </xf>
    <xf numFmtId="176" fontId="30" fillId="24" borderId="72" xfId="29" applyNumberFormat="1" applyFont="1" applyFill="1" applyBorder="1" applyAlignment="1">
      <alignment vertical="center"/>
    </xf>
    <xf numFmtId="176" fontId="30" fillId="24" borderId="67" xfId="29" applyNumberFormat="1" applyFont="1" applyFill="1" applyBorder="1" applyAlignment="1">
      <alignment vertical="center"/>
    </xf>
    <xf numFmtId="41" fontId="31" fillId="24" borderId="41" xfId="33" applyFont="1" applyFill="1" applyBorder="1" applyAlignment="1">
      <alignment vertical="center"/>
    </xf>
    <xf numFmtId="41" fontId="31" fillId="24" borderId="81" xfId="33" applyFont="1" applyFill="1" applyBorder="1" applyAlignment="1">
      <alignment vertical="center"/>
    </xf>
    <xf numFmtId="41" fontId="24" fillId="24" borderId="16" xfId="0" applyNumberFormat="1" applyFont="1" applyFill="1" applyBorder="1" applyAlignment="1">
      <alignment vertical="center"/>
    </xf>
    <xf numFmtId="0" fontId="33" fillId="24" borderId="0" xfId="0" applyFont="1" applyFill="1" applyAlignment="1">
      <alignment vertical="center"/>
    </xf>
    <xf numFmtId="0" fontId="24" fillId="24" borderId="42" xfId="0" applyFont="1" applyFill="1" applyBorder="1" applyAlignment="1">
      <alignment vertical="center"/>
    </xf>
    <xf numFmtId="0" fontId="38" fillId="24" borderId="0" xfId="46" applyFont="1" applyFill="1" applyAlignment="1">
      <alignment horizontal="left" vertical="top"/>
    </xf>
    <xf numFmtId="0" fontId="24" fillId="24" borderId="0" xfId="46" applyFont="1" applyFill="1" applyAlignment="1">
      <alignment vertical="center"/>
    </xf>
    <xf numFmtId="0" fontId="39" fillId="24" borderId="0" xfId="46" applyFont="1" applyFill="1" applyAlignment="1">
      <alignment horizontal="left" vertical="top"/>
    </xf>
    <xf numFmtId="0" fontId="40" fillId="24" borderId="0" xfId="46" applyFont="1" applyFill="1" applyAlignment="1">
      <alignment horizontal="center" vertical="center"/>
    </xf>
    <xf numFmtId="0" fontId="40" fillId="24" borderId="0" xfId="46" applyFont="1" applyFill="1" applyAlignment="1">
      <alignment vertical="center"/>
    </xf>
    <xf numFmtId="0" fontId="42" fillId="24" borderId="51" xfId="0" quotePrefix="1" applyFont="1" applyFill="1" applyBorder="1" applyAlignment="1">
      <alignment horizontal="center" vertical="center" wrapText="1"/>
    </xf>
    <xf numFmtId="0" fontId="42" fillId="24" borderId="42" xfId="0" applyFont="1" applyFill="1" applyBorder="1" applyAlignment="1">
      <alignment horizontal="center" vertical="center" wrapText="1"/>
    </xf>
    <xf numFmtId="0" fontId="42" fillId="24" borderId="69" xfId="0" quotePrefix="1" applyFont="1" applyFill="1" applyBorder="1" applyAlignment="1">
      <alignment horizontal="center" vertical="center" wrapText="1"/>
    </xf>
    <xf numFmtId="0" fontId="43" fillId="24" borderId="52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center" vertical="center"/>
    </xf>
    <xf numFmtId="177" fontId="42" fillId="24" borderId="22" xfId="0" quotePrefix="1" applyNumberFormat="1" applyFont="1" applyFill="1" applyBorder="1" applyAlignment="1">
      <alignment horizontal="center" vertical="center"/>
    </xf>
    <xf numFmtId="0" fontId="43" fillId="24" borderId="53" xfId="46" applyFont="1" applyFill="1" applyBorder="1" applyAlignment="1">
      <alignment horizontal="center" vertical="center" wrapText="1"/>
    </xf>
    <xf numFmtId="0" fontId="43" fillId="24" borderId="25" xfId="46" applyFont="1" applyFill="1" applyBorder="1" applyAlignment="1">
      <alignment horizontal="center" vertical="center" wrapText="1"/>
    </xf>
    <xf numFmtId="177" fontId="42" fillId="24" borderId="14" xfId="0" applyNumberFormat="1" applyFont="1" applyFill="1" applyBorder="1" applyAlignment="1">
      <alignment horizontal="center" vertical="center"/>
    </xf>
    <xf numFmtId="177" fontId="42" fillId="24" borderId="70" xfId="0" quotePrefix="1" applyNumberFormat="1" applyFont="1" applyFill="1" applyBorder="1" applyAlignment="1">
      <alignment horizontal="center" vertical="center"/>
    </xf>
    <xf numFmtId="0" fontId="35" fillId="24" borderId="16" xfId="46" applyFont="1" applyFill="1" applyBorder="1" applyAlignment="1">
      <alignment horizontal="center" vertical="center"/>
    </xf>
    <xf numFmtId="41" fontId="29" fillId="24" borderId="16" xfId="46" applyNumberFormat="1" applyFont="1" applyFill="1" applyBorder="1" applyAlignment="1">
      <alignment vertical="center"/>
    </xf>
    <xf numFmtId="0" fontId="29" fillId="24" borderId="0" xfId="46" applyFont="1" applyFill="1" applyAlignment="1">
      <alignment vertical="center"/>
    </xf>
    <xf numFmtId="0" fontId="29" fillId="24" borderId="35" xfId="46" applyFont="1" applyFill="1" applyBorder="1" applyAlignment="1">
      <alignment vertical="center" wrapText="1"/>
    </xf>
    <xf numFmtId="0" fontId="29" fillId="24" borderId="58" xfId="46" applyFont="1" applyFill="1" applyBorder="1" applyAlignment="1">
      <alignment vertical="center" wrapText="1"/>
    </xf>
    <xf numFmtId="0" fontId="29" fillId="24" borderId="0" xfId="46" applyFont="1" applyFill="1" applyBorder="1" applyAlignment="1">
      <alignment vertical="center" wrapText="1"/>
    </xf>
    <xf numFmtId="0" fontId="29" fillId="24" borderId="0" xfId="46" applyFont="1" applyFill="1" applyBorder="1" applyAlignment="1">
      <alignment vertical="center"/>
    </xf>
    <xf numFmtId="0" fontId="29" fillId="24" borderId="0" xfId="46" applyFont="1" applyFill="1" applyBorder="1" applyAlignment="1">
      <alignment horizontal="left" vertical="center"/>
    </xf>
    <xf numFmtId="41" fontId="29" fillId="24" borderId="0" xfId="46" applyNumberFormat="1" applyFont="1" applyFill="1" applyAlignment="1">
      <alignment vertical="center"/>
    </xf>
    <xf numFmtId="0" fontId="29" fillId="24" borderId="21" xfId="46" applyFont="1" applyFill="1" applyBorder="1" applyAlignment="1">
      <alignment vertical="center" wrapText="1"/>
    </xf>
    <xf numFmtId="0" fontId="29" fillId="24" borderId="37" xfId="46" applyFont="1" applyFill="1" applyBorder="1" applyAlignment="1">
      <alignment horizontal="left" vertical="center"/>
    </xf>
    <xf numFmtId="0" fontId="33" fillId="24" borderId="16" xfId="0" applyFont="1" applyFill="1" applyBorder="1" applyAlignment="1">
      <alignment vertical="center"/>
    </xf>
    <xf numFmtId="41" fontId="51" fillId="24" borderId="0" xfId="33" applyFont="1" applyFill="1" applyBorder="1" applyAlignment="1">
      <alignment vertical="center"/>
    </xf>
    <xf numFmtId="176" fontId="51" fillId="24" borderId="0" xfId="29" applyNumberFormat="1" applyFont="1" applyFill="1" applyBorder="1" applyAlignment="1">
      <alignment vertical="center"/>
    </xf>
    <xf numFmtId="41" fontId="51" fillId="24" borderId="42" xfId="33" applyFont="1" applyFill="1" applyBorder="1" applyAlignment="1">
      <alignment vertical="center"/>
    </xf>
    <xf numFmtId="41" fontId="49" fillId="0" borderId="59" xfId="33" applyFont="1" applyBorder="1">
      <alignment vertical="center"/>
    </xf>
    <xf numFmtId="176" fontId="30" fillId="25" borderId="28" xfId="29" applyNumberFormat="1" applyFont="1" applyFill="1" applyBorder="1">
      <alignment vertical="center"/>
    </xf>
    <xf numFmtId="176" fontId="30" fillId="25" borderId="44" xfId="29" applyNumberFormat="1" applyFont="1" applyFill="1" applyBorder="1">
      <alignment vertical="center"/>
    </xf>
    <xf numFmtId="41" fontId="31" fillId="0" borderId="59" xfId="33" applyFont="1" applyBorder="1">
      <alignment vertical="center"/>
    </xf>
    <xf numFmtId="176" fontId="30" fillId="0" borderId="44" xfId="29" applyNumberFormat="1" applyFont="1" applyBorder="1">
      <alignment vertical="center"/>
    </xf>
    <xf numFmtId="41" fontId="31" fillId="0" borderId="48" xfId="33" applyFont="1" applyBorder="1">
      <alignment vertical="center"/>
    </xf>
    <xf numFmtId="41" fontId="31" fillId="0" borderId="45" xfId="33" applyFont="1" applyBorder="1">
      <alignment vertical="center"/>
    </xf>
    <xf numFmtId="41" fontId="49" fillId="0" borderId="60" xfId="33" applyFont="1" applyBorder="1" applyAlignment="1">
      <alignment horizontal="right" vertical="center"/>
    </xf>
    <xf numFmtId="176" fontId="30" fillId="25" borderId="24" xfId="29" applyNumberFormat="1" applyFont="1" applyFill="1" applyBorder="1">
      <alignment vertical="center"/>
    </xf>
    <xf numFmtId="176" fontId="30" fillId="25" borderId="25" xfId="29" applyNumberFormat="1" applyFont="1" applyFill="1" applyBorder="1">
      <alignment vertical="center"/>
    </xf>
    <xf numFmtId="41" fontId="31" fillId="0" borderId="60" xfId="33" applyFont="1" applyBorder="1" applyAlignment="1">
      <alignment horizontal="right" vertical="center"/>
    </xf>
    <xf numFmtId="176" fontId="30" fillId="0" borderId="25" xfId="29" applyNumberFormat="1" applyFont="1" applyBorder="1">
      <alignment vertical="center"/>
    </xf>
    <xf numFmtId="41" fontId="31" fillId="0" borderId="46" xfId="33" applyFont="1" applyBorder="1" applyAlignment="1">
      <alignment horizontal="right" vertical="center"/>
    </xf>
    <xf numFmtId="41" fontId="49" fillId="0" borderId="41" xfId="33" applyFont="1" applyBorder="1">
      <alignment vertical="center"/>
    </xf>
    <xf numFmtId="176" fontId="30" fillId="25" borderId="17" xfId="29" applyNumberFormat="1" applyFont="1" applyFill="1" applyBorder="1">
      <alignment vertical="center"/>
    </xf>
    <xf numFmtId="41" fontId="31" fillId="0" borderId="41" xfId="33" applyFont="1" applyBorder="1">
      <alignment vertical="center"/>
    </xf>
    <xf numFmtId="176" fontId="30" fillId="0" borderId="47" xfId="29" applyNumberFormat="1" applyFont="1" applyBorder="1">
      <alignment vertical="center"/>
    </xf>
    <xf numFmtId="41" fontId="31" fillId="0" borderId="23" xfId="33" applyFont="1" applyBorder="1">
      <alignment vertical="center"/>
    </xf>
    <xf numFmtId="41" fontId="31" fillId="0" borderId="34" xfId="33" applyFont="1" applyBorder="1">
      <alignment vertical="center"/>
    </xf>
    <xf numFmtId="41" fontId="49" fillId="0" borderId="61" xfId="33" applyFont="1" applyBorder="1">
      <alignment vertical="center"/>
    </xf>
    <xf numFmtId="176" fontId="30" fillId="25" borderId="29" xfId="29" applyNumberFormat="1" applyFont="1" applyFill="1" applyBorder="1">
      <alignment vertical="center"/>
    </xf>
    <xf numFmtId="176" fontId="30" fillId="25" borderId="49" xfId="29" applyNumberFormat="1" applyFont="1" applyFill="1" applyBorder="1">
      <alignment vertical="center"/>
    </xf>
    <xf numFmtId="41" fontId="31" fillId="0" borderId="61" xfId="33" applyFont="1" applyBorder="1">
      <alignment vertical="center"/>
    </xf>
    <xf numFmtId="176" fontId="30" fillId="0" borderId="49" xfId="29" applyNumberFormat="1" applyFont="1" applyBorder="1">
      <alignment vertical="center"/>
    </xf>
    <xf numFmtId="41" fontId="31" fillId="0" borderId="83" xfId="33" applyFont="1" applyBorder="1">
      <alignment vertical="center"/>
    </xf>
    <xf numFmtId="41" fontId="49" fillId="0" borderId="22" xfId="33" applyFont="1" applyBorder="1">
      <alignment vertical="center"/>
    </xf>
    <xf numFmtId="176" fontId="30" fillId="25" borderId="53" xfId="29" applyNumberFormat="1" applyFont="1" applyFill="1" applyBorder="1">
      <alignment vertical="center"/>
    </xf>
    <xf numFmtId="41" fontId="31" fillId="0" borderId="22" xfId="33" applyFont="1" applyBorder="1">
      <alignment vertical="center"/>
    </xf>
    <xf numFmtId="41" fontId="31" fillId="0" borderId="11" xfId="33" applyFont="1" applyBorder="1">
      <alignment vertical="center"/>
    </xf>
    <xf numFmtId="41" fontId="31" fillId="0" borderId="46" xfId="33" applyFont="1" applyBorder="1">
      <alignment vertical="center"/>
    </xf>
    <xf numFmtId="176" fontId="30" fillId="25" borderId="15" xfId="29" applyNumberFormat="1" applyFont="1" applyFill="1" applyBorder="1">
      <alignment vertical="center"/>
    </xf>
    <xf numFmtId="176" fontId="30" fillId="25" borderId="47" xfId="29" applyNumberFormat="1" applyFont="1" applyFill="1" applyBorder="1">
      <alignment vertical="center"/>
    </xf>
    <xf numFmtId="176" fontId="30" fillId="25" borderId="50" xfId="29" applyNumberFormat="1" applyFont="1" applyFill="1" applyBorder="1">
      <alignment vertical="center"/>
    </xf>
    <xf numFmtId="176" fontId="30" fillId="25" borderId="18" xfId="29" applyNumberFormat="1" applyFont="1" applyFill="1" applyBorder="1">
      <alignment vertical="center"/>
    </xf>
    <xf numFmtId="176" fontId="30" fillId="0" borderId="64" xfId="29" applyNumberFormat="1" applyFont="1" applyBorder="1">
      <alignment vertical="center"/>
    </xf>
    <xf numFmtId="41" fontId="47" fillId="0" borderId="74" xfId="33" applyFont="1" applyBorder="1">
      <alignment vertical="center"/>
    </xf>
    <xf numFmtId="41" fontId="47" fillId="0" borderId="75" xfId="33" applyFont="1" applyBorder="1">
      <alignment vertical="center"/>
    </xf>
    <xf numFmtId="176" fontId="44" fillId="0" borderId="37" xfId="29" applyNumberFormat="1" applyFont="1" applyBorder="1">
      <alignment vertical="center"/>
    </xf>
    <xf numFmtId="41" fontId="44" fillId="0" borderId="0" xfId="33" applyFont="1">
      <alignment vertical="center"/>
    </xf>
    <xf numFmtId="176" fontId="30" fillId="0" borderId="24" xfId="29" applyNumberFormat="1" applyFont="1" applyBorder="1">
      <alignment vertical="center"/>
    </xf>
    <xf numFmtId="41" fontId="47" fillId="0" borderId="82" xfId="33" applyFont="1" applyBorder="1">
      <alignment vertical="center"/>
    </xf>
    <xf numFmtId="41" fontId="44" fillId="0" borderId="37" xfId="33" applyFont="1" applyBorder="1">
      <alignment vertical="center"/>
    </xf>
    <xf numFmtId="41" fontId="46" fillId="0" borderId="71" xfId="0" applyNumberFormat="1" applyFont="1" applyBorder="1">
      <alignment vertical="center"/>
    </xf>
    <xf numFmtId="176" fontId="30" fillId="0" borderId="72" xfId="29" applyNumberFormat="1" applyFont="1" applyBorder="1">
      <alignment vertical="center"/>
    </xf>
    <xf numFmtId="176" fontId="30" fillId="0" borderId="67" xfId="29" applyNumberFormat="1" applyFont="1" applyBorder="1">
      <alignment vertical="center"/>
    </xf>
    <xf numFmtId="41" fontId="46" fillId="0" borderId="42" xfId="0" applyNumberFormat="1" applyFont="1" applyBorder="1">
      <alignment vertical="center"/>
    </xf>
    <xf numFmtId="41" fontId="46" fillId="0" borderId="41" xfId="0" applyNumberFormat="1" applyFont="1" applyBorder="1">
      <alignment vertical="center"/>
    </xf>
    <xf numFmtId="41" fontId="46" fillId="0" borderId="66" xfId="0" applyNumberFormat="1" applyFont="1" applyBorder="1">
      <alignment vertical="center"/>
    </xf>
    <xf numFmtId="176" fontId="30" fillId="0" borderId="76" xfId="29" applyNumberFormat="1" applyFont="1" applyBorder="1">
      <alignment vertical="center"/>
    </xf>
    <xf numFmtId="41" fontId="46" fillId="0" borderId="12" xfId="0" applyNumberFormat="1" applyFont="1" applyBorder="1">
      <alignment vertical="center"/>
    </xf>
    <xf numFmtId="41" fontId="49" fillId="0" borderId="62" xfId="33" applyFont="1" applyFill="1" applyBorder="1">
      <alignment vertical="center"/>
    </xf>
    <xf numFmtId="176" fontId="30" fillId="0" borderId="38" xfId="29" applyNumberFormat="1" applyFont="1" applyFill="1" applyBorder="1">
      <alignment vertical="center"/>
    </xf>
    <xf numFmtId="176" fontId="30" fillId="0" borderId="39" xfId="29" applyNumberFormat="1" applyFont="1" applyFill="1" applyBorder="1">
      <alignment vertical="center"/>
    </xf>
    <xf numFmtId="41" fontId="31" fillId="0" borderId="62" xfId="33" applyFont="1" applyFill="1" applyBorder="1">
      <alignment vertical="center"/>
    </xf>
    <xf numFmtId="41" fontId="31" fillId="0" borderId="12" xfId="33" applyFont="1" applyFill="1" applyBorder="1">
      <alignment vertical="center"/>
    </xf>
    <xf numFmtId="41" fontId="49" fillId="0" borderId="22" xfId="33" applyFont="1" applyFill="1" applyBorder="1">
      <alignment vertical="center"/>
    </xf>
    <xf numFmtId="176" fontId="30" fillId="0" borderId="63" xfId="29" applyNumberFormat="1" applyFont="1" applyFill="1" applyBorder="1">
      <alignment vertical="center"/>
    </xf>
    <xf numFmtId="176" fontId="30" fillId="0" borderId="64" xfId="29" applyNumberFormat="1" applyFont="1" applyFill="1" applyBorder="1">
      <alignment vertical="center"/>
    </xf>
    <xf numFmtId="41" fontId="31" fillId="0" borderId="22" xfId="33" applyFont="1" applyFill="1" applyBorder="1">
      <alignment vertical="center"/>
    </xf>
    <xf numFmtId="41" fontId="31" fillId="0" borderId="11" xfId="33" applyFont="1" applyFill="1" applyBorder="1">
      <alignment vertical="center"/>
    </xf>
    <xf numFmtId="41" fontId="44" fillId="0" borderId="88" xfId="33" applyFont="1" applyFill="1" applyBorder="1">
      <alignment vertical="center"/>
    </xf>
    <xf numFmtId="176" fontId="30" fillId="0" borderId="42" xfId="29" applyNumberFormat="1" applyFont="1" applyFill="1" applyBorder="1">
      <alignment vertical="center"/>
    </xf>
    <xf numFmtId="176" fontId="30" fillId="0" borderId="47" xfId="29" applyNumberFormat="1" applyFont="1" applyFill="1" applyBorder="1">
      <alignment vertical="center"/>
    </xf>
    <xf numFmtId="41" fontId="44" fillId="0" borderId="85" xfId="33" applyFont="1" applyFill="1" applyBorder="1">
      <alignment vertical="center"/>
    </xf>
    <xf numFmtId="41" fontId="44" fillId="0" borderId="54" xfId="33" applyFont="1" applyFill="1" applyBorder="1">
      <alignment vertical="center"/>
    </xf>
    <xf numFmtId="176" fontId="30" fillId="0" borderId="89" xfId="29" applyNumberFormat="1" applyFont="1" applyFill="1" applyBorder="1">
      <alignment vertical="center"/>
    </xf>
    <xf numFmtId="41" fontId="47" fillId="0" borderId="73" xfId="33" applyFont="1" applyFill="1" applyBorder="1">
      <alignment vertical="center"/>
    </xf>
    <xf numFmtId="176" fontId="30" fillId="0" borderId="90" xfId="29" applyNumberFormat="1" applyFont="1" applyFill="1" applyBorder="1">
      <alignment vertical="center"/>
    </xf>
    <xf numFmtId="176" fontId="30" fillId="0" borderId="56" xfId="29" applyNumberFormat="1" applyFont="1" applyFill="1" applyBorder="1">
      <alignment vertical="center"/>
    </xf>
    <xf numFmtId="41" fontId="47" fillId="0" borderId="78" xfId="33" applyFont="1" applyFill="1" applyBorder="1">
      <alignment vertical="center"/>
    </xf>
    <xf numFmtId="41" fontId="47" fillId="0" borderId="57" xfId="33" applyFont="1" applyFill="1" applyBorder="1">
      <alignment vertical="center"/>
    </xf>
    <xf numFmtId="176" fontId="30" fillId="0" borderId="78" xfId="29" applyNumberFormat="1" applyFont="1" applyFill="1" applyBorder="1">
      <alignment vertical="center"/>
    </xf>
    <xf numFmtId="41" fontId="47" fillId="0" borderId="84" xfId="33" applyFont="1" applyFill="1" applyBorder="1">
      <alignment vertical="center"/>
    </xf>
    <xf numFmtId="176" fontId="30" fillId="0" borderId="91" xfId="29" applyNumberFormat="1" applyFont="1" applyFill="1" applyBorder="1">
      <alignment vertical="center"/>
    </xf>
    <xf numFmtId="176" fontId="30" fillId="0" borderId="65" xfId="29" applyNumberFormat="1" applyFont="1" applyFill="1" applyBorder="1">
      <alignment vertical="center"/>
    </xf>
    <xf numFmtId="41" fontId="47" fillId="0" borderId="86" xfId="33" applyFont="1" applyFill="1" applyBorder="1">
      <alignment vertical="center"/>
    </xf>
    <xf numFmtId="41" fontId="47" fillId="0" borderId="80" xfId="33" applyFont="1" applyFill="1" applyBorder="1">
      <alignment vertical="center"/>
    </xf>
    <xf numFmtId="176" fontId="30" fillId="0" borderId="86" xfId="29" applyNumberFormat="1" applyFont="1" applyFill="1" applyBorder="1">
      <alignment vertical="center"/>
    </xf>
    <xf numFmtId="41" fontId="47" fillId="0" borderId="74" xfId="33" applyFont="1" applyFill="1" applyBorder="1">
      <alignment vertical="center"/>
    </xf>
    <xf numFmtId="176" fontId="30" fillId="0" borderId="92" xfId="29" applyNumberFormat="1" applyFont="1" applyFill="1" applyBorder="1">
      <alignment vertical="center"/>
    </xf>
    <xf numFmtId="176" fontId="30" fillId="0" borderId="25" xfId="29" applyNumberFormat="1" applyFont="1" applyFill="1" applyBorder="1">
      <alignment vertical="center"/>
    </xf>
    <xf numFmtId="41" fontId="47" fillId="0" borderId="75" xfId="33" applyFont="1" applyFill="1" applyBorder="1">
      <alignment vertical="center"/>
    </xf>
    <xf numFmtId="41" fontId="47" fillId="0" borderId="46" xfId="33" applyFont="1" applyFill="1" applyBorder="1">
      <alignment vertical="center"/>
    </xf>
    <xf numFmtId="176" fontId="30" fillId="0" borderId="75" xfId="29" applyNumberFormat="1" applyFont="1" applyFill="1" applyBorder="1">
      <alignment vertical="center"/>
    </xf>
    <xf numFmtId="41" fontId="44" fillId="0" borderId="59" xfId="33" applyFont="1" applyFill="1" applyBorder="1">
      <alignment vertical="center"/>
    </xf>
    <xf numFmtId="176" fontId="44" fillId="0" borderId="37" xfId="29" applyNumberFormat="1" applyFont="1" applyFill="1" applyBorder="1">
      <alignment vertical="center"/>
    </xf>
    <xf numFmtId="176" fontId="44" fillId="0" borderId="13" xfId="29" applyNumberFormat="1" applyFont="1" applyFill="1" applyBorder="1">
      <alignment vertical="center"/>
    </xf>
    <xf numFmtId="41" fontId="44" fillId="0" borderId="0" xfId="33" applyFont="1" applyFill="1">
      <alignment vertical="center"/>
    </xf>
    <xf numFmtId="176" fontId="44" fillId="0" borderId="0" xfId="29" applyNumberFormat="1" applyFont="1" applyFill="1">
      <alignment vertical="center"/>
    </xf>
    <xf numFmtId="41" fontId="44" fillId="0" borderId="41" xfId="33" applyFont="1" applyFill="1" applyBorder="1">
      <alignment vertical="center"/>
    </xf>
    <xf numFmtId="176" fontId="30" fillId="0" borderId="93" xfId="29" applyNumberFormat="1" applyFont="1" applyFill="1" applyBorder="1">
      <alignment vertical="center"/>
    </xf>
    <xf numFmtId="41" fontId="44" fillId="0" borderId="43" xfId="33" applyFont="1" applyFill="1" applyBorder="1">
      <alignment vertical="center"/>
    </xf>
    <xf numFmtId="41" fontId="44" fillId="0" borderId="48" xfId="33" applyFont="1" applyFill="1" applyBorder="1">
      <alignment vertical="center"/>
    </xf>
    <xf numFmtId="176" fontId="30" fillId="0" borderId="55" xfId="29" applyNumberFormat="1" applyFont="1" applyFill="1" applyBorder="1">
      <alignment vertical="center"/>
    </xf>
    <xf numFmtId="176" fontId="30" fillId="0" borderId="27" xfId="29" applyNumberFormat="1" applyFont="1" applyFill="1" applyBorder="1">
      <alignment vertical="center"/>
    </xf>
    <xf numFmtId="176" fontId="30" fillId="0" borderId="53" xfId="29" applyNumberFormat="1" applyFont="1" applyFill="1" applyBorder="1">
      <alignment vertical="center"/>
    </xf>
    <xf numFmtId="41" fontId="44" fillId="0" borderId="87" xfId="33" applyFont="1" applyFill="1" applyBorder="1">
      <alignment vertical="center"/>
    </xf>
    <xf numFmtId="176" fontId="30" fillId="0" borderId="68" xfId="29" applyNumberFormat="1" applyFont="1" applyFill="1" applyBorder="1">
      <alignment vertical="center"/>
    </xf>
    <xf numFmtId="176" fontId="30" fillId="0" borderId="49" xfId="29" applyNumberFormat="1" applyFont="1" applyFill="1" applyBorder="1">
      <alignment vertical="center"/>
    </xf>
    <xf numFmtId="0" fontId="45" fillId="24" borderId="31" xfId="46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45" fillId="24" borderId="53" xfId="46" applyFont="1" applyFill="1" applyBorder="1" applyAlignment="1">
      <alignment horizontal="center" vertical="center"/>
    </xf>
    <xf numFmtId="0" fontId="45" fillId="24" borderId="24" xfId="46" applyFont="1" applyFill="1" applyBorder="1" applyAlignment="1">
      <alignment horizontal="center" vertical="center"/>
    </xf>
    <xf numFmtId="0" fontId="45" fillId="24" borderId="32" xfId="46" applyFont="1" applyFill="1" applyBorder="1" applyAlignment="1">
      <alignment horizontal="center" vertical="center"/>
    </xf>
    <xf numFmtId="0" fontId="45" fillId="24" borderId="26" xfId="46" applyFont="1" applyFill="1" applyBorder="1" applyAlignment="1">
      <alignment horizontal="center" vertical="center"/>
    </xf>
    <xf numFmtId="0" fontId="45" fillId="24" borderId="30" xfId="46" applyFont="1" applyFill="1" applyBorder="1" applyAlignment="1">
      <alignment horizontal="center" vertical="center"/>
    </xf>
    <xf numFmtId="0" fontId="3" fillId="24" borderId="20" xfId="46" applyFont="1" applyFill="1" applyBorder="1" applyAlignment="1">
      <alignment horizontal="center" vertical="center"/>
    </xf>
    <xf numFmtId="0" fontId="3" fillId="24" borderId="42" xfId="46" applyFont="1" applyFill="1" applyBorder="1" applyAlignment="1">
      <alignment horizontal="center" vertical="center"/>
    </xf>
    <xf numFmtId="0" fontId="45" fillId="24" borderId="27" xfId="46" applyFont="1" applyFill="1" applyBorder="1" applyAlignment="1">
      <alignment horizontal="center" vertical="center"/>
    </xf>
    <xf numFmtId="0" fontId="41" fillId="24" borderId="23" xfId="46" quotePrefix="1" applyFont="1" applyFill="1" applyBorder="1" applyAlignment="1">
      <alignment horizontal="center" vertical="center" wrapText="1"/>
    </xf>
    <xf numFmtId="0" fontId="41" fillId="24" borderId="14" xfId="46" quotePrefix="1" applyFont="1" applyFill="1" applyBorder="1" applyAlignment="1">
      <alignment horizontal="center" vertical="center"/>
    </xf>
    <xf numFmtId="0" fontId="41" fillId="24" borderId="20" xfId="46" applyFont="1" applyFill="1" applyBorder="1" applyAlignment="1">
      <alignment horizontal="center" vertical="center"/>
    </xf>
    <xf numFmtId="0" fontId="41" fillId="24" borderId="42" xfId="46" applyFont="1" applyFill="1" applyBorder="1" applyAlignment="1">
      <alignment horizontal="center" vertical="center"/>
    </xf>
    <xf numFmtId="0" fontId="41" fillId="24" borderId="16" xfId="46" applyFont="1" applyFill="1" applyBorder="1" applyAlignment="1">
      <alignment horizontal="center" vertical="center"/>
    </xf>
    <xf numFmtId="0" fontId="41" fillId="24" borderId="0" xfId="46" applyFont="1" applyFill="1" applyBorder="1" applyAlignment="1">
      <alignment horizontal="center" vertical="center"/>
    </xf>
    <xf numFmtId="0" fontId="43" fillId="24" borderId="79" xfId="46" applyFont="1" applyFill="1" applyBorder="1" applyAlignment="1">
      <alignment horizontal="center" vertical="center"/>
    </xf>
    <xf numFmtId="0" fontId="43" fillId="24" borderId="52" xfId="46" applyFont="1" applyFill="1" applyBorder="1" applyAlignment="1">
      <alignment horizontal="center" vertical="center"/>
    </xf>
    <xf numFmtId="0" fontId="41" fillId="24" borderId="51" xfId="46" quotePrefix="1" applyFont="1" applyFill="1" applyBorder="1" applyAlignment="1">
      <alignment horizontal="center" vertical="center" wrapText="1"/>
    </xf>
    <xf numFmtId="0" fontId="41" fillId="24" borderId="22" xfId="46" quotePrefix="1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37" xfId="0" applyFont="1" applyFill="1" applyBorder="1" applyAlignment="1">
      <alignment horizontal="center" vertical="center" wrapText="1"/>
    </xf>
    <xf numFmtId="0" fontId="45" fillId="24" borderId="82" xfId="46" applyFont="1" applyFill="1" applyBorder="1" applyAlignment="1">
      <alignment horizontal="center" vertical="center"/>
    </xf>
    <xf numFmtId="0" fontId="22" fillId="24" borderId="0" xfId="0" applyFont="1" applyFill="1">
      <alignment vertical="center"/>
    </xf>
    <xf numFmtId="0" fontId="22" fillId="24" borderId="0" xfId="0" quotePrefix="1" applyFont="1" applyFill="1">
      <alignment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6" fillId="24" borderId="41" xfId="0" quotePrefix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5" fillId="24" borderId="23" xfId="0" quotePrefix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24" borderId="77" xfId="0" applyFont="1" applyFill="1" applyBorder="1" applyAlignment="1">
      <alignment horizontal="center" vertical="center"/>
    </xf>
    <xf numFmtId="0" fontId="4" fillId="24" borderId="16" xfId="0" quotePrefix="1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/>
    </xf>
  </cellXfs>
  <cellStyles count="4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 xr:uid="{00000000-0005-0000-0000-000021000000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/>
    <cellStyle name="표준 2" xfId="45" xr:uid="{00000000-0005-0000-0000-00002D000000}"/>
    <cellStyle name="표준_2007년 2월 현대실적 - 기아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65"/>
  <sheetViews>
    <sheetView showGridLines="0" tabSelected="1" zoomScale="82" zoomScaleNormal="82" zoomScaleSheetLayoutView="100" workbookViewId="0">
      <selection activeCell="N32" sqref="N32"/>
    </sheetView>
  </sheetViews>
  <sheetFormatPr defaultColWidth="8" defaultRowHeight="15.6" x14ac:dyDescent="0.25"/>
  <cols>
    <col min="1" max="1" width="2" style="2" customWidth="1"/>
    <col min="2" max="3" width="2.59765625" style="2" customWidth="1"/>
    <col min="4" max="4" width="10.8984375" style="2" customWidth="1"/>
    <col min="5" max="5" width="10.296875" style="2" customWidth="1"/>
    <col min="6" max="6" width="9" style="2" customWidth="1"/>
    <col min="7" max="7" width="8.59765625" style="3" customWidth="1"/>
    <col min="8" max="9" width="10.296875" style="2" customWidth="1"/>
    <col min="10" max="10" width="11.09765625" style="2" customWidth="1"/>
    <col min="11" max="11" width="9.59765625" style="2" customWidth="1"/>
    <col min="12" max="12" width="11.69921875" style="2" bestFit="1" customWidth="1"/>
    <col min="13" max="13" width="11.8984375" style="2" customWidth="1"/>
    <col min="14" max="14" width="9.69921875" style="2" customWidth="1"/>
    <col min="15" max="18" width="8" style="2" customWidth="1"/>
    <col min="19" max="16384" width="8" style="2"/>
  </cols>
  <sheetData>
    <row r="1" spans="2:22" s="1" customFormat="1" ht="27.75" customHeight="1" x14ac:dyDescent="0.25">
      <c r="B1" s="208" t="s">
        <v>53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2:22" ht="5.25" customHeight="1" x14ac:dyDescent="0.25">
      <c r="F2" s="2" t="s">
        <v>3</v>
      </c>
    </row>
    <row r="3" spans="2:22" s="10" customFormat="1" ht="22.5" customHeight="1" x14ac:dyDescent="0.25">
      <c r="B3" s="210" t="s">
        <v>4</v>
      </c>
      <c r="C3" s="211"/>
      <c r="D3" s="211"/>
      <c r="E3" s="4" t="s">
        <v>49</v>
      </c>
      <c r="F3" s="5"/>
      <c r="G3" s="6"/>
      <c r="H3" s="7" t="s">
        <v>47</v>
      </c>
      <c r="I3" s="8" t="s">
        <v>49</v>
      </c>
      <c r="J3" s="214" t="s">
        <v>52</v>
      </c>
      <c r="K3" s="9"/>
      <c r="L3" s="216" t="s">
        <v>51</v>
      </c>
      <c r="N3" s="11"/>
    </row>
    <row r="4" spans="2:22" s="10" customFormat="1" ht="32.4" x14ac:dyDescent="0.25">
      <c r="B4" s="212"/>
      <c r="C4" s="213"/>
      <c r="D4" s="213"/>
      <c r="E4" s="12">
        <v>8</v>
      </c>
      <c r="F4" s="13" t="s">
        <v>24</v>
      </c>
      <c r="G4" s="14" t="s">
        <v>10</v>
      </c>
      <c r="H4" s="15">
        <f>E4</f>
        <v>8</v>
      </c>
      <c r="I4" s="16">
        <f>IF(E4=1,12,E4-1)</f>
        <v>7</v>
      </c>
      <c r="J4" s="215"/>
      <c r="K4" s="17" t="s">
        <v>11</v>
      </c>
      <c r="L4" s="217"/>
      <c r="N4" s="18"/>
      <c r="R4" s="18"/>
    </row>
    <row r="5" spans="2:22" ht="20.25" customHeight="1" x14ac:dyDescent="0.25">
      <c r="B5" s="220"/>
      <c r="C5" s="220"/>
      <c r="D5" s="19" t="s">
        <v>12</v>
      </c>
      <c r="E5" s="86">
        <v>0</v>
      </c>
      <c r="F5" s="87">
        <f t="shared" ref="F5:F33" si="0">(E5-H5)/H5</f>
        <v>-1</v>
      </c>
      <c r="G5" s="88" t="e">
        <f>(E5-I5)/I5</f>
        <v>#DIV/0!</v>
      </c>
      <c r="H5" s="89">
        <v>4</v>
      </c>
      <c r="I5" s="89">
        <v>0</v>
      </c>
      <c r="J5" s="86">
        <v>0</v>
      </c>
      <c r="K5" s="90">
        <f t="shared" ref="K5:K34" si="1">(J5-L5)/L5</f>
        <v>-1</v>
      </c>
      <c r="L5" s="91">
        <v>183</v>
      </c>
      <c r="M5" s="20"/>
      <c r="N5" s="21"/>
      <c r="R5" s="21"/>
    </row>
    <row r="6" spans="2:22" ht="20.25" customHeight="1" x14ac:dyDescent="0.25">
      <c r="B6" s="220"/>
      <c r="C6" s="220"/>
      <c r="D6" s="19" t="s">
        <v>7</v>
      </c>
      <c r="E6" s="86">
        <v>4758</v>
      </c>
      <c r="F6" s="87">
        <f t="shared" si="0"/>
        <v>0.97755610972568574</v>
      </c>
      <c r="G6" s="88">
        <f t="shared" ref="G6:G34" si="2">(E6-I6)/I6</f>
        <v>0.18890554722638681</v>
      </c>
      <c r="H6" s="89">
        <v>2406</v>
      </c>
      <c r="I6" s="89">
        <v>4002</v>
      </c>
      <c r="J6" s="86">
        <v>45010</v>
      </c>
      <c r="K6" s="90">
        <f t="shared" si="1"/>
        <v>0.29566193615245112</v>
      </c>
      <c r="L6" s="92">
        <v>34739</v>
      </c>
      <c r="M6" s="20"/>
      <c r="N6" s="21"/>
      <c r="R6" s="21"/>
    </row>
    <row r="7" spans="2:22" ht="20.25" customHeight="1" x14ac:dyDescent="0.25">
      <c r="B7" s="220"/>
      <c r="C7" s="220"/>
      <c r="D7" s="22" t="s">
        <v>8</v>
      </c>
      <c r="E7" s="86">
        <v>3001</v>
      </c>
      <c r="F7" s="87">
        <f t="shared" si="0"/>
        <v>-0.30724838411819022</v>
      </c>
      <c r="G7" s="88">
        <f t="shared" si="2"/>
        <v>6.6074600355239793E-2</v>
      </c>
      <c r="H7" s="89">
        <v>4332</v>
      </c>
      <c r="I7" s="89">
        <v>2815</v>
      </c>
      <c r="J7" s="86">
        <v>21785</v>
      </c>
      <c r="K7" s="90">
        <f t="shared" si="1"/>
        <v>-0.32228962513610204</v>
      </c>
      <c r="L7" s="92">
        <v>32145</v>
      </c>
      <c r="M7" s="20"/>
      <c r="N7" s="21"/>
      <c r="R7" s="21"/>
    </row>
    <row r="8" spans="2:22" ht="20.25" customHeight="1" x14ac:dyDescent="0.25">
      <c r="B8" s="220"/>
      <c r="C8" s="220"/>
      <c r="D8" s="19" t="s">
        <v>48</v>
      </c>
      <c r="E8" s="86">
        <v>400</v>
      </c>
      <c r="F8" s="87">
        <f>(E8-H8)/H8</f>
        <v>49</v>
      </c>
      <c r="G8" s="88">
        <f>(E8-I8)/I8</f>
        <v>-0.18032786885245902</v>
      </c>
      <c r="H8" s="89">
        <v>8</v>
      </c>
      <c r="I8" s="89">
        <v>488</v>
      </c>
      <c r="J8" s="86">
        <v>7667</v>
      </c>
      <c r="K8" s="90">
        <f t="shared" si="1"/>
        <v>957.375</v>
      </c>
      <c r="L8" s="92">
        <v>8</v>
      </c>
      <c r="M8" s="20"/>
      <c r="N8" s="21"/>
      <c r="R8" s="21"/>
    </row>
    <row r="9" spans="2:22" ht="20.25" customHeight="1" x14ac:dyDescent="0.25">
      <c r="B9" s="220"/>
      <c r="C9" s="220"/>
      <c r="D9" s="23" t="s">
        <v>9</v>
      </c>
      <c r="E9" s="86">
        <v>8820</v>
      </c>
      <c r="F9" s="87">
        <f t="shared" si="0"/>
        <v>0.91489361702127658</v>
      </c>
      <c r="G9" s="88">
        <f t="shared" si="2"/>
        <v>3.3876450591958741E-2</v>
      </c>
      <c r="H9" s="89">
        <v>4606</v>
      </c>
      <c r="I9" s="89">
        <v>8531</v>
      </c>
      <c r="J9" s="86">
        <v>80321</v>
      </c>
      <c r="K9" s="90">
        <f t="shared" si="1"/>
        <v>0.78273221618022415</v>
      </c>
      <c r="L9" s="92">
        <v>45055</v>
      </c>
      <c r="M9" s="20"/>
      <c r="N9" s="21"/>
      <c r="R9" s="21"/>
    </row>
    <row r="10" spans="2:22" ht="20.25" customHeight="1" x14ac:dyDescent="0.25">
      <c r="B10" s="220"/>
      <c r="C10" s="218" t="s">
        <v>33</v>
      </c>
      <c r="D10" s="219"/>
      <c r="E10" s="93">
        <f>SUM(E5:E9)</f>
        <v>16979</v>
      </c>
      <c r="F10" s="94">
        <f t="shared" si="0"/>
        <v>0.49515674533286369</v>
      </c>
      <c r="G10" s="95">
        <f t="shared" si="2"/>
        <v>7.2177317504420302E-2</v>
      </c>
      <c r="H10" s="96">
        <f>SUM(H5:H9)</f>
        <v>11356</v>
      </c>
      <c r="I10" s="96">
        <f>SUM(I5:I9)</f>
        <v>15836</v>
      </c>
      <c r="J10" s="93">
        <f>SUM(J5:J9)</f>
        <v>154783</v>
      </c>
      <c r="K10" s="97">
        <f t="shared" si="1"/>
        <v>0.38038883438865601</v>
      </c>
      <c r="L10" s="98">
        <f>SUM(L5:L9)</f>
        <v>112130</v>
      </c>
      <c r="M10" s="20"/>
      <c r="N10" s="21"/>
      <c r="R10" s="21"/>
      <c r="V10" s="21"/>
    </row>
    <row r="11" spans="2:22" ht="20.25" customHeight="1" x14ac:dyDescent="0.25">
      <c r="B11" s="220"/>
      <c r="C11" s="220"/>
      <c r="D11" s="19" t="s">
        <v>45</v>
      </c>
      <c r="E11" s="99">
        <v>3804</v>
      </c>
      <c r="F11" s="100">
        <f t="shared" si="0"/>
        <v>0.15202907328891579</v>
      </c>
      <c r="G11" s="88">
        <f t="shared" si="2"/>
        <v>2.6443604964921749E-2</v>
      </c>
      <c r="H11" s="101">
        <v>3302</v>
      </c>
      <c r="I11" s="101">
        <v>3706</v>
      </c>
      <c r="J11" s="99">
        <v>28376</v>
      </c>
      <c r="K11" s="102">
        <f t="shared" si="1"/>
        <v>-8.4054228534538408E-2</v>
      </c>
      <c r="L11" s="103">
        <v>30980</v>
      </c>
      <c r="M11" s="20"/>
      <c r="N11" s="21"/>
      <c r="R11" s="21"/>
    </row>
    <row r="12" spans="2:22" ht="20.25" customHeight="1" x14ac:dyDescent="0.25">
      <c r="B12" s="220"/>
      <c r="C12" s="220"/>
      <c r="D12" s="19" t="s">
        <v>36</v>
      </c>
      <c r="E12" s="86">
        <v>904</v>
      </c>
      <c r="F12" s="100">
        <f t="shared" si="0"/>
        <v>1.4042553191489362</v>
      </c>
      <c r="G12" s="100">
        <f t="shared" si="2"/>
        <v>0.65567765567765568</v>
      </c>
      <c r="H12" s="89">
        <v>376</v>
      </c>
      <c r="I12" s="89">
        <v>546</v>
      </c>
      <c r="J12" s="86">
        <v>5026</v>
      </c>
      <c r="K12" s="90">
        <f t="shared" si="1"/>
        <v>-0.10233970351848544</v>
      </c>
      <c r="L12" s="104">
        <v>5599</v>
      </c>
      <c r="M12" s="20"/>
      <c r="N12" s="21"/>
      <c r="R12" s="21"/>
    </row>
    <row r="13" spans="2:22" ht="20.25" customHeight="1" x14ac:dyDescent="0.25">
      <c r="B13" s="220"/>
      <c r="C13" s="220"/>
      <c r="D13" s="19" t="s">
        <v>29</v>
      </c>
      <c r="E13" s="86">
        <v>2695</v>
      </c>
      <c r="F13" s="100">
        <f t="shared" si="0"/>
        <v>2.6271870794078063</v>
      </c>
      <c r="G13" s="88">
        <f t="shared" si="2"/>
        <v>1.9288956127080183E-2</v>
      </c>
      <c r="H13" s="89">
        <v>743</v>
      </c>
      <c r="I13" s="89">
        <v>2644</v>
      </c>
      <c r="J13" s="86">
        <v>23951</v>
      </c>
      <c r="K13" s="90">
        <f t="shared" si="1"/>
        <v>3.0997945908935298</v>
      </c>
      <c r="L13" s="104">
        <v>5842</v>
      </c>
      <c r="M13" s="20"/>
      <c r="N13" s="21"/>
      <c r="R13" s="21"/>
    </row>
    <row r="14" spans="2:22" ht="20.25" customHeight="1" x14ac:dyDescent="0.25">
      <c r="B14" s="220"/>
      <c r="C14" s="220"/>
      <c r="D14" s="19" t="s">
        <v>25</v>
      </c>
      <c r="E14" s="86">
        <v>2976</v>
      </c>
      <c r="F14" s="100">
        <f t="shared" si="0"/>
        <v>0.51681957186544347</v>
      </c>
      <c r="G14" s="88">
        <f t="shared" si="2"/>
        <v>-6.7084639498432602E-2</v>
      </c>
      <c r="H14" s="89">
        <v>1962</v>
      </c>
      <c r="I14" s="89">
        <v>3190</v>
      </c>
      <c r="J14" s="86">
        <v>30393</v>
      </c>
      <c r="K14" s="90">
        <f t="shared" si="1"/>
        <v>0.30363729947670925</v>
      </c>
      <c r="L14" s="104">
        <v>23314</v>
      </c>
      <c r="M14" s="20"/>
      <c r="N14" s="21"/>
      <c r="R14" s="21"/>
    </row>
    <row r="15" spans="2:22" ht="20.25" customHeight="1" x14ac:dyDescent="0.25">
      <c r="B15" s="220"/>
      <c r="C15" s="220"/>
      <c r="D15" s="19" t="s">
        <v>42</v>
      </c>
      <c r="E15" s="86">
        <v>1061</v>
      </c>
      <c r="F15" s="100">
        <f t="shared" si="0"/>
        <v>-0.46896896896896895</v>
      </c>
      <c r="G15" s="88">
        <f t="shared" si="2"/>
        <v>-0.21407407407407408</v>
      </c>
      <c r="H15" s="89">
        <v>1998</v>
      </c>
      <c r="I15" s="89">
        <v>1350</v>
      </c>
      <c r="J15" s="86">
        <v>11915</v>
      </c>
      <c r="K15" s="90">
        <f t="shared" si="1"/>
        <v>-0.41023610354897788</v>
      </c>
      <c r="L15" s="104">
        <v>20203</v>
      </c>
      <c r="M15" s="20"/>
      <c r="N15" s="21"/>
      <c r="R15" s="21"/>
    </row>
    <row r="16" spans="2:22" ht="20.25" customHeight="1" x14ac:dyDescent="0.25">
      <c r="B16" s="220"/>
      <c r="C16" s="220"/>
      <c r="D16" s="19" t="s">
        <v>32</v>
      </c>
      <c r="E16" s="86">
        <v>293</v>
      </c>
      <c r="F16" s="100">
        <f t="shared" si="0"/>
        <v>-0.70102040816326527</v>
      </c>
      <c r="G16" s="88">
        <f t="shared" si="2"/>
        <v>-0.21024258760107817</v>
      </c>
      <c r="H16" s="89">
        <v>980</v>
      </c>
      <c r="I16" s="89">
        <v>371</v>
      </c>
      <c r="J16" s="86">
        <v>3591</v>
      </c>
      <c r="K16" s="90">
        <f t="shared" si="1"/>
        <v>-0.44221808014911462</v>
      </c>
      <c r="L16" s="104">
        <v>6438</v>
      </c>
      <c r="M16" s="20"/>
      <c r="N16" s="21"/>
      <c r="R16" s="21"/>
    </row>
    <row r="17" spans="2:21" ht="20.25" customHeight="1" x14ac:dyDescent="0.25">
      <c r="B17" s="220"/>
      <c r="C17" s="220"/>
      <c r="D17" s="19" t="s">
        <v>0</v>
      </c>
      <c r="E17" s="86">
        <v>2775</v>
      </c>
      <c r="F17" s="87">
        <f t="shared" si="0"/>
        <v>9.5106550907655879E-2</v>
      </c>
      <c r="G17" s="88">
        <f t="shared" si="2"/>
        <v>0.33734939759036142</v>
      </c>
      <c r="H17" s="89">
        <v>2534</v>
      </c>
      <c r="I17" s="89">
        <v>2075</v>
      </c>
      <c r="J17" s="86">
        <v>21411</v>
      </c>
      <c r="K17" s="90">
        <f t="shared" si="1"/>
        <v>0.2608798068429421</v>
      </c>
      <c r="L17" s="104">
        <v>16981</v>
      </c>
      <c r="M17" s="20"/>
      <c r="N17" s="21"/>
      <c r="R17" s="21"/>
    </row>
    <row r="18" spans="2:21" ht="20.25" customHeight="1" x14ac:dyDescent="0.25">
      <c r="B18" s="220"/>
      <c r="C18" s="220"/>
      <c r="D18" s="23" t="s">
        <v>35</v>
      </c>
      <c r="E18" s="105">
        <v>3752</v>
      </c>
      <c r="F18" s="106">
        <f t="shared" si="0"/>
        <v>0.14775160599571735</v>
      </c>
      <c r="G18" s="107">
        <f t="shared" si="2"/>
        <v>0.14950980392156862</v>
      </c>
      <c r="H18" s="108">
        <v>3269</v>
      </c>
      <c r="I18" s="108">
        <v>3264</v>
      </c>
      <c r="J18" s="105">
        <v>30110</v>
      </c>
      <c r="K18" s="109">
        <f t="shared" si="1"/>
        <v>-9.893464208762269E-2</v>
      </c>
      <c r="L18" s="110">
        <v>33416</v>
      </c>
      <c r="M18" s="20"/>
      <c r="N18" s="21"/>
      <c r="O18" s="24"/>
      <c r="R18" s="21"/>
    </row>
    <row r="19" spans="2:21" ht="20.25" customHeight="1" x14ac:dyDescent="0.25">
      <c r="B19" s="220"/>
      <c r="C19" s="218" t="s">
        <v>13</v>
      </c>
      <c r="D19" s="221"/>
      <c r="E19" s="111">
        <f>SUM(E11:E18)</f>
        <v>18260</v>
      </c>
      <c r="F19" s="112">
        <f t="shared" si="0"/>
        <v>0.20416776576101292</v>
      </c>
      <c r="G19" s="95">
        <f t="shared" si="2"/>
        <v>6.49714219059839E-2</v>
      </c>
      <c r="H19" s="113">
        <f>SUM(H11:H18)</f>
        <v>15164</v>
      </c>
      <c r="I19" s="113">
        <f>SUM(I11:I18)</f>
        <v>17146</v>
      </c>
      <c r="J19" s="111">
        <f>SUM(J11:J18)</f>
        <v>154773</v>
      </c>
      <c r="K19" s="90">
        <f t="shared" si="1"/>
        <v>8.4049505158538373E-2</v>
      </c>
      <c r="L19" s="114">
        <f>SUM(L11:L18)</f>
        <v>142773</v>
      </c>
      <c r="M19" s="20"/>
      <c r="N19" s="21"/>
      <c r="R19" s="21"/>
    </row>
    <row r="20" spans="2:21" ht="20.25" customHeight="1" x14ac:dyDescent="0.25">
      <c r="B20" s="25"/>
      <c r="C20" s="26"/>
      <c r="D20" s="19" t="s">
        <v>43</v>
      </c>
      <c r="E20" s="86">
        <v>2940</v>
      </c>
      <c r="F20" s="100">
        <f t="shared" si="0"/>
        <v>-5.7490700033818055E-3</v>
      </c>
      <c r="G20" s="88">
        <f t="shared" si="2"/>
        <v>-9.3152375077112895E-2</v>
      </c>
      <c r="H20" s="89">
        <v>2957</v>
      </c>
      <c r="I20" s="89">
        <v>3242</v>
      </c>
      <c r="J20" s="86">
        <v>27004</v>
      </c>
      <c r="K20" s="102">
        <f t="shared" si="1"/>
        <v>0.30643444605708758</v>
      </c>
      <c r="L20" s="104">
        <v>20670</v>
      </c>
      <c r="M20" s="20"/>
      <c r="N20" s="21"/>
      <c r="R20" s="21"/>
    </row>
    <row r="21" spans="2:21" ht="20.25" customHeight="1" x14ac:dyDescent="0.25">
      <c r="B21" s="25"/>
      <c r="C21" s="27"/>
      <c r="D21" s="23" t="s">
        <v>5</v>
      </c>
      <c r="E21" s="105">
        <v>5987</v>
      </c>
      <c r="F21" s="106">
        <f t="shared" si="0"/>
        <v>-0.23164784394250512</v>
      </c>
      <c r="G21" s="107">
        <f t="shared" si="2"/>
        <v>-0.30945790080738178</v>
      </c>
      <c r="H21" s="108">
        <v>7792</v>
      </c>
      <c r="I21" s="108">
        <v>8670</v>
      </c>
      <c r="J21" s="105">
        <v>68008</v>
      </c>
      <c r="K21" s="109">
        <f t="shared" si="1"/>
        <v>0.16003138539214684</v>
      </c>
      <c r="L21" s="104">
        <v>58626</v>
      </c>
      <c r="M21" s="20"/>
      <c r="N21" s="18"/>
      <c r="O21" s="10"/>
      <c r="P21" s="10"/>
      <c r="Q21" s="10"/>
      <c r="R21" s="18"/>
      <c r="S21" s="10"/>
      <c r="T21" s="10"/>
      <c r="U21" s="10"/>
    </row>
    <row r="22" spans="2:21" ht="20.25" customHeight="1" x14ac:dyDescent="0.25">
      <c r="B22" s="25"/>
      <c r="C22" s="218" t="s">
        <v>14</v>
      </c>
      <c r="D22" s="221"/>
      <c r="E22" s="111">
        <f>SUM(E20:E21)</f>
        <v>8927</v>
      </c>
      <c r="F22" s="100">
        <f t="shared" si="0"/>
        <v>-0.16950413991999255</v>
      </c>
      <c r="G22" s="88">
        <f t="shared" si="2"/>
        <v>-0.25058764271323036</v>
      </c>
      <c r="H22" s="113">
        <f>SUM(H20:H21)</f>
        <v>10749</v>
      </c>
      <c r="I22" s="113">
        <f>SUM(I20:I21)</f>
        <v>11912</v>
      </c>
      <c r="J22" s="111">
        <f>SUM(J20:J21)</f>
        <v>95012</v>
      </c>
      <c r="K22" s="97">
        <f t="shared" si="1"/>
        <v>0.19819410815173527</v>
      </c>
      <c r="L22" s="115">
        <f>SUM(L20:L21)</f>
        <v>79296</v>
      </c>
      <c r="M22" s="20"/>
      <c r="N22" s="21"/>
      <c r="R22" s="21"/>
    </row>
    <row r="23" spans="2:21" ht="20.25" customHeight="1" x14ac:dyDescent="0.25">
      <c r="B23" s="25"/>
      <c r="C23" s="26"/>
      <c r="D23" s="28" t="s">
        <v>15</v>
      </c>
      <c r="E23" s="99">
        <v>584</v>
      </c>
      <c r="F23" s="116">
        <f t="shared" si="0"/>
        <v>0.46</v>
      </c>
      <c r="G23" s="117">
        <f t="shared" si="2"/>
        <v>-6.7092651757188496E-2</v>
      </c>
      <c r="H23" s="101">
        <v>400</v>
      </c>
      <c r="I23" s="101">
        <v>626</v>
      </c>
      <c r="J23" s="99">
        <v>4696</v>
      </c>
      <c r="K23" s="102">
        <f t="shared" si="1"/>
        <v>0.22291666666666668</v>
      </c>
      <c r="L23" s="103">
        <v>3840</v>
      </c>
      <c r="M23" s="20"/>
      <c r="N23" s="21"/>
    </row>
    <row r="24" spans="2:21" ht="20.25" customHeight="1" x14ac:dyDescent="0.25">
      <c r="B24" s="25"/>
      <c r="C24" s="29"/>
      <c r="D24" s="30" t="s">
        <v>2</v>
      </c>
      <c r="E24" s="105">
        <v>1625</v>
      </c>
      <c r="F24" s="106">
        <f t="shared" si="0"/>
        <v>-0.16150670794633643</v>
      </c>
      <c r="G24" s="107">
        <f t="shared" si="2"/>
        <v>6.3481675392670162E-2</v>
      </c>
      <c r="H24" s="108">
        <v>1938</v>
      </c>
      <c r="I24" s="108">
        <v>1528</v>
      </c>
      <c r="J24" s="105">
        <v>11470</v>
      </c>
      <c r="K24" s="109">
        <f t="shared" si="1"/>
        <v>-0.21427592820934374</v>
      </c>
      <c r="L24" s="110">
        <v>14598</v>
      </c>
      <c r="M24" s="20"/>
      <c r="N24" s="21"/>
    </row>
    <row r="25" spans="2:21" ht="20.25" customHeight="1" x14ac:dyDescent="0.25">
      <c r="B25" s="25"/>
      <c r="C25" s="218" t="s">
        <v>16</v>
      </c>
      <c r="D25" s="221"/>
      <c r="E25" s="86">
        <f>SUM(E23:E24)</f>
        <v>2209</v>
      </c>
      <c r="F25" s="100">
        <f t="shared" si="0"/>
        <v>-5.517536355859709E-2</v>
      </c>
      <c r="G25" s="88">
        <f t="shared" si="2"/>
        <v>2.5533890436397401E-2</v>
      </c>
      <c r="H25" s="89">
        <f>SUM(H23:H24)</f>
        <v>2338</v>
      </c>
      <c r="I25" s="89">
        <f>SUM(I23:I24)</f>
        <v>2154</v>
      </c>
      <c r="J25" s="86">
        <f>SUM(J23:J24)</f>
        <v>16166</v>
      </c>
      <c r="K25" s="90">
        <f t="shared" si="1"/>
        <v>-0.12322377698231912</v>
      </c>
      <c r="L25" s="104">
        <f>SUM(L23:L24)</f>
        <v>18438</v>
      </c>
      <c r="M25" s="20"/>
      <c r="N25" s="21"/>
    </row>
    <row r="26" spans="2:21" ht="20.25" customHeight="1" x14ac:dyDescent="0.25">
      <c r="B26" s="31"/>
      <c r="C26" s="32"/>
      <c r="D26" s="28" t="s">
        <v>30</v>
      </c>
      <c r="E26" s="99">
        <v>457</v>
      </c>
      <c r="F26" s="118">
        <f t="shared" si="0"/>
        <v>0.27653631284916202</v>
      </c>
      <c r="G26" s="117">
        <f t="shared" si="2"/>
        <v>-0.18246869409660108</v>
      </c>
      <c r="H26" s="101">
        <v>358</v>
      </c>
      <c r="I26" s="101">
        <v>559</v>
      </c>
      <c r="J26" s="99">
        <v>3115</v>
      </c>
      <c r="K26" s="102">
        <f t="shared" si="1"/>
        <v>-0.17592592592592593</v>
      </c>
      <c r="L26" s="103">
        <v>3780</v>
      </c>
      <c r="M26" s="20"/>
      <c r="N26" s="21"/>
    </row>
    <row r="27" spans="2:21" ht="20.25" customHeight="1" x14ac:dyDescent="0.25">
      <c r="B27" s="31"/>
      <c r="C27" s="33"/>
      <c r="D27" s="19" t="s">
        <v>31</v>
      </c>
      <c r="E27" s="86">
        <v>2923</v>
      </c>
      <c r="F27" s="87">
        <f t="shared" si="0"/>
        <v>-5.0974025974025977E-2</v>
      </c>
      <c r="G27" s="88">
        <f t="shared" si="2"/>
        <v>-0.10116851168511685</v>
      </c>
      <c r="H27" s="89">
        <v>3080</v>
      </c>
      <c r="I27" s="89">
        <v>3252</v>
      </c>
      <c r="J27" s="86">
        <v>33296</v>
      </c>
      <c r="K27" s="90">
        <f t="shared" si="1"/>
        <v>3.5580990296093552E-2</v>
      </c>
      <c r="L27" s="104">
        <v>32152</v>
      </c>
      <c r="M27" s="20"/>
      <c r="N27" s="21"/>
    </row>
    <row r="28" spans="2:21" ht="20.25" customHeight="1" x14ac:dyDescent="0.25">
      <c r="B28" s="31"/>
      <c r="C28" s="26"/>
      <c r="D28" s="19" t="s">
        <v>34</v>
      </c>
      <c r="E28" s="86">
        <v>1054</v>
      </c>
      <c r="F28" s="100">
        <f t="shared" si="0"/>
        <v>-0.564822460776218</v>
      </c>
      <c r="G28" s="88">
        <f t="shared" si="2"/>
        <v>-4.3557168784029036E-2</v>
      </c>
      <c r="H28" s="89">
        <v>2422</v>
      </c>
      <c r="I28" s="89">
        <v>1102</v>
      </c>
      <c r="J28" s="86">
        <v>9124</v>
      </c>
      <c r="K28" s="90">
        <f t="shared" si="1"/>
        <v>-0.37754127438941193</v>
      </c>
      <c r="L28" s="104">
        <v>14658</v>
      </c>
      <c r="M28" s="20"/>
      <c r="N28" s="21"/>
    </row>
    <row r="29" spans="2:21" ht="20.25" customHeight="1" x14ac:dyDescent="0.25">
      <c r="B29" s="31"/>
      <c r="C29" s="26"/>
      <c r="D29" s="19" t="s">
        <v>46</v>
      </c>
      <c r="E29" s="86">
        <v>127</v>
      </c>
      <c r="F29" s="100">
        <f t="shared" si="0"/>
        <v>-0.5115384615384615</v>
      </c>
      <c r="G29" s="88">
        <f t="shared" si="2"/>
        <v>-0.44052863436123346</v>
      </c>
      <c r="H29" s="89">
        <v>260</v>
      </c>
      <c r="I29" s="89">
        <v>227</v>
      </c>
      <c r="J29" s="86">
        <v>2837</v>
      </c>
      <c r="K29" s="90">
        <f t="shared" si="1"/>
        <v>-0.32404098165356204</v>
      </c>
      <c r="L29" s="104">
        <v>4197</v>
      </c>
      <c r="M29" s="20"/>
      <c r="N29" s="21"/>
    </row>
    <row r="30" spans="2:21" ht="20.25" customHeight="1" x14ac:dyDescent="0.25">
      <c r="B30" s="31"/>
      <c r="C30" s="26"/>
      <c r="D30" s="19" t="s">
        <v>41</v>
      </c>
      <c r="E30" s="86">
        <v>2927</v>
      </c>
      <c r="F30" s="100">
        <f t="shared" si="0"/>
        <v>0.46057884231536927</v>
      </c>
      <c r="G30" s="88">
        <f t="shared" si="2"/>
        <v>-0.14289897510980967</v>
      </c>
      <c r="H30" s="89">
        <v>2004</v>
      </c>
      <c r="I30" s="89">
        <v>3415</v>
      </c>
      <c r="J30" s="86">
        <v>22345</v>
      </c>
      <c r="K30" s="90">
        <f t="shared" si="1"/>
        <v>0.21923937360178972</v>
      </c>
      <c r="L30" s="104">
        <v>18327</v>
      </c>
      <c r="M30" s="20"/>
      <c r="N30" s="21"/>
    </row>
    <row r="31" spans="2:21" ht="20.25" customHeight="1" x14ac:dyDescent="0.25">
      <c r="B31" s="31"/>
      <c r="C31" s="26"/>
      <c r="D31" s="23" t="s">
        <v>37</v>
      </c>
      <c r="E31" s="105">
        <v>1692</v>
      </c>
      <c r="F31" s="119">
        <f t="shared" si="0"/>
        <v>0.13328868050904219</v>
      </c>
      <c r="G31" s="107">
        <f t="shared" si="2"/>
        <v>-0.10947368421052632</v>
      </c>
      <c r="H31" s="108">
        <v>1493</v>
      </c>
      <c r="I31" s="108">
        <v>1900</v>
      </c>
      <c r="J31" s="105">
        <v>18157</v>
      </c>
      <c r="K31" s="109">
        <f t="shared" si="1"/>
        <v>0.28100747848172708</v>
      </c>
      <c r="L31" s="110">
        <v>14174</v>
      </c>
      <c r="M31" s="20"/>
      <c r="N31" s="21"/>
    </row>
    <row r="32" spans="2:21" ht="20.25" customHeight="1" x14ac:dyDescent="0.25">
      <c r="B32" s="31"/>
      <c r="C32" s="218" t="s">
        <v>26</v>
      </c>
      <c r="D32" s="221"/>
      <c r="E32" s="111">
        <f>SUM(E26:E31)</f>
        <v>9180</v>
      </c>
      <c r="F32" s="100">
        <f t="shared" si="0"/>
        <v>-4.5440366018508892E-2</v>
      </c>
      <c r="G32" s="88">
        <f t="shared" si="2"/>
        <v>-0.12195121951219512</v>
      </c>
      <c r="H32" s="113">
        <f>SUM(H26:H31)</f>
        <v>9617</v>
      </c>
      <c r="I32" s="113">
        <f>SUM(I26:I31)</f>
        <v>10455</v>
      </c>
      <c r="J32" s="111">
        <f>SUM(J26:J31)</f>
        <v>88874</v>
      </c>
      <c r="K32" s="120">
        <f t="shared" si="1"/>
        <v>1.8169736962698194E-2</v>
      </c>
      <c r="L32" s="114">
        <f>SUM(L26:L31)</f>
        <v>87288</v>
      </c>
      <c r="M32" s="20"/>
      <c r="N32" s="21"/>
    </row>
    <row r="33" spans="2:17" ht="20.25" customHeight="1" x14ac:dyDescent="0.25">
      <c r="B33" s="34" t="s">
        <v>17</v>
      </c>
      <c r="C33" s="35"/>
      <c r="D33" s="36"/>
      <c r="E33" s="136">
        <f>SUM(E10,E19,E22,E25,E32)</f>
        <v>55555</v>
      </c>
      <c r="F33" s="137">
        <f t="shared" si="0"/>
        <v>0.12861612221680482</v>
      </c>
      <c r="G33" s="138">
        <f t="shared" si="2"/>
        <v>-3.3876493400344328E-2</v>
      </c>
      <c r="H33" s="139">
        <f>SUM(H10,H19,H22,H25,H32)</f>
        <v>49224</v>
      </c>
      <c r="I33" s="139">
        <f>SUM(I10,I19,I22,I25,I32)</f>
        <v>57503</v>
      </c>
      <c r="J33" s="136">
        <f>SUM(J10,J19,J22,J25,J32)</f>
        <v>509608</v>
      </c>
      <c r="K33" s="138">
        <f t="shared" si="1"/>
        <v>0.15839745411149628</v>
      </c>
      <c r="L33" s="140">
        <f>SUM(L10,L19,L22,L25,L32)</f>
        <v>439925</v>
      </c>
      <c r="M33" s="20"/>
      <c r="N33" s="21"/>
      <c r="O33" s="21"/>
      <c r="P33" s="21"/>
      <c r="Q33" s="21"/>
    </row>
    <row r="34" spans="2:17" ht="20.25" customHeight="1" x14ac:dyDescent="0.25">
      <c r="B34" s="37" t="s">
        <v>18</v>
      </c>
      <c r="C34" s="38"/>
      <c r="D34" s="39"/>
      <c r="E34" s="141">
        <v>291822</v>
      </c>
      <c r="F34" s="142">
        <f>(E34-H34)/H34</f>
        <v>1.5439219165927241E-2</v>
      </c>
      <c r="G34" s="143">
        <f t="shared" si="2"/>
        <v>4.5398693887493777E-2</v>
      </c>
      <c r="H34" s="144">
        <v>287385</v>
      </c>
      <c r="I34" s="144">
        <v>279149</v>
      </c>
      <c r="J34" s="141">
        <v>2255946</v>
      </c>
      <c r="K34" s="143">
        <f t="shared" si="1"/>
        <v>7.0909074510187409E-2</v>
      </c>
      <c r="L34" s="145">
        <v>2106571</v>
      </c>
      <c r="M34" s="40"/>
      <c r="N34" s="21"/>
      <c r="O34" s="21"/>
      <c r="P34" s="21"/>
      <c r="Q34" s="21"/>
    </row>
    <row r="35" spans="2:17" s="46" customFormat="1" ht="4.5" customHeight="1" x14ac:dyDescent="0.25">
      <c r="B35" s="41"/>
      <c r="C35" s="38"/>
      <c r="D35" s="38"/>
      <c r="E35" s="42"/>
      <c r="F35" s="43"/>
      <c r="G35" s="43"/>
      <c r="H35" s="21"/>
      <c r="I35" s="21"/>
      <c r="J35" s="44"/>
      <c r="K35" s="45"/>
      <c r="L35" s="21"/>
      <c r="M35" s="40"/>
      <c r="N35" s="21"/>
    </row>
    <row r="36" spans="2:17" ht="30" customHeight="1" thickBot="1" x14ac:dyDescent="0.3">
      <c r="B36" s="37" t="s">
        <v>19</v>
      </c>
      <c r="C36" s="47"/>
      <c r="D36" s="38"/>
      <c r="E36" s="48">
        <f>SUM(E33:E34)</f>
        <v>347377</v>
      </c>
      <c r="F36" s="49">
        <f>(E36-H36)/H36</f>
        <v>3.1989637829053889E-2</v>
      </c>
      <c r="G36" s="50">
        <f>(E36-I36)/I36</f>
        <v>3.1857823509142971E-2</v>
      </c>
      <c r="H36" s="51">
        <f>SUM(H33:H34)</f>
        <v>336609</v>
      </c>
      <c r="I36" s="51">
        <f>SUM(I33:I34)</f>
        <v>336652</v>
      </c>
      <c r="J36" s="48">
        <f>SUM(J33:J34)</f>
        <v>2765554</v>
      </c>
      <c r="K36" s="50">
        <f>(J36-L36)/L36</f>
        <v>8.6023304179547108E-2</v>
      </c>
      <c r="L36" s="52">
        <f>SUM(L33:L34)</f>
        <v>2546496</v>
      </c>
      <c r="M36" s="53"/>
      <c r="N36" s="21"/>
    </row>
    <row r="37" spans="2:17" ht="11.25" customHeight="1" x14ac:dyDescent="0.25">
      <c r="B37" s="54"/>
      <c r="C37" s="54"/>
      <c r="D37" s="54"/>
      <c r="H37" s="55"/>
      <c r="I37" s="55"/>
      <c r="L37" s="20"/>
    </row>
    <row r="38" spans="2:17" s="57" customFormat="1" ht="18.75" customHeight="1" thickBot="1" x14ac:dyDescent="0.3">
      <c r="B38" s="56" t="s">
        <v>40</v>
      </c>
      <c r="D38" s="58"/>
      <c r="F38" s="59"/>
      <c r="G38" s="60"/>
      <c r="K38" s="60"/>
    </row>
    <row r="39" spans="2:17" s="65" customFormat="1" ht="21" customHeight="1" x14ac:dyDescent="0.25">
      <c r="B39" s="197" t="s">
        <v>20</v>
      </c>
      <c r="C39" s="198"/>
      <c r="D39" s="198"/>
      <c r="E39" s="61" t="s">
        <v>49</v>
      </c>
      <c r="F39" s="201"/>
      <c r="G39" s="202"/>
      <c r="H39" s="62" t="s">
        <v>47</v>
      </c>
      <c r="I39" s="63" t="s">
        <v>49</v>
      </c>
      <c r="J39" s="203" t="s">
        <v>52</v>
      </c>
      <c r="K39" s="64"/>
      <c r="L39" s="195" t="s">
        <v>51</v>
      </c>
    </row>
    <row r="40" spans="2:17" s="65" customFormat="1" ht="21" customHeight="1" x14ac:dyDescent="0.25">
      <c r="B40" s="199"/>
      <c r="C40" s="200"/>
      <c r="D40" s="200"/>
      <c r="E40" s="66" t="s">
        <v>50</v>
      </c>
      <c r="F40" s="67" t="s">
        <v>21</v>
      </c>
      <c r="G40" s="68" t="s">
        <v>22</v>
      </c>
      <c r="H40" s="69" t="str">
        <f>E40</f>
        <v>8월</v>
      </c>
      <c r="I40" s="70" t="s">
        <v>28</v>
      </c>
      <c r="J40" s="204"/>
      <c r="K40" s="68" t="s">
        <v>23</v>
      </c>
      <c r="L40" s="196"/>
      <c r="M40" s="71"/>
    </row>
    <row r="41" spans="2:17" s="73" customFormat="1" ht="21" customHeight="1" x14ac:dyDescent="0.25">
      <c r="B41" s="192" t="s">
        <v>6</v>
      </c>
      <c r="C41" s="193"/>
      <c r="D41" s="193"/>
      <c r="E41" s="146">
        <f>SUM(E42:E47)</f>
        <v>10201</v>
      </c>
      <c r="F41" s="147">
        <f t="shared" ref="F41:F47" si="3">(E41-H41)/H41</f>
        <v>1.5344099378881988</v>
      </c>
      <c r="G41" s="148">
        <f t="shared" ref="G41:G47" si="4">(E41-I41)/I41</f>
        <v>4.7330595482546201E-2</v>
      </c>
      <c r="H41" s="149">
        <f>SUM(H42:H47)</f>
        <v>4025</v>
      </c>
      <c r="I41" s="150">
        <f>SUM(I42:I47)</f>
        <v>9740</v>
      </c>
      <c r="J41" s="146">
        <f>SUM(J42:J47)</f>
        <v>84665</v>
      </c>
      <c r="K41" s="151">
        <f t="shared" ref="K41:K46" si="5">(J41-L41)/L41</f>
        <v>1.1873304570232774</v>
      </c>
      <c r="L41" s="150">
        <f>SUM(L42:L47)</f>
        <v>38707</v>
      </c>
      <c r="M41" s="72"/>
    </row>
    <row r="42" spans="2:17" s="73" customFormat="1" ht="18" customHeight="1" x14ac:dyDescent="0.25">
      <c r="B42" s="74"/>
      <c r="C42" s="194" t="s">
        <v>7</v>
      </c>
      <c r="D42" s="185"/>
      <c r="E42" s="152">
        <v>402</v>
      </c>
      <c r="F42" s="153">
        <f t="shared" si="3"/>
        <v>8.3557951482479784E-2</v>
      </c>
      <c r="G42" s="154">
        <f t="shared" si="4"/>
        <v>-0.13733905579399142</v>
      </c>
      <c r="H42" s="155">
        <v>371</v>
      </c>
      <c r="I42" s="156">
        <v>466</v>
      </c>
      <c r="J42" s="152">
        <v>5769</v>
      </c>
      <c r="K42" s="157">
        <f t="shared" si="5"/>
        <v>0.25222487518992837</v>
      </c>
      <c r="L42" s="156">
        <v>4607</v>
      </c>
      <c r="M42" s="72"/>
    </row>
    <row r="43" spans="2:17" s="73" customFormat="1" ht="18" customHeight="1" x14ac:dyDescent="0.25">
      <c r="B43" s="74"/>
      <c r="C43" s="194" t="s">
        <v>8</v>
      </c>
      <c r="D43" s="185"/>
      <c r="E43" s="152">
        <v>744</v>
      </c>
      <c r="F43" s="153">
        <f t="shared" si="3"/>
        <v>1.0898876404494382</v>
      </c>
      <c r="G43" s="154">
        <f t="shared" si="4"/>
        <v>0.34296028880866425</v>
      </c>
      <c r="H43" s="155">
        <v>356</v>
      </c>
      <c r="I43" s="156">
        <v>554</v>
      </c>
      <c r="J43" s="152">
        <v>3612</v>
      </c>
      <c r="K43" s="157">
        <f t="shared" si="5"/>
        <v>0.17539863325740318</v>
      </c>
      <c r="L43" s="156">
        <v>3073</v>
      </c>
      <c r="M43" s="72"/>
    </row>
    <row r="44" spans="2:17" s="73" customFormat="1" ht="18" customHeight="1" x14ac:dyDescent="0.25">
      <c r="B44" s="74"/>
      <c r="C44" s="194" t="s">
        <v>9</v>
      </c>
      <c r="D44" s="185"/>
      <c r="E44" s="152">
        <v>5328</v>
      </c>
      <c r="F44" s="153">
        <f t="shared" si="3"/>
        <v>2.7921708185053382</v>
      </c>
      <c r="G44" s="154">
        <f t="shared" si="4"/>
        <v>4.0218664584146815E-2</v>
      </c>
      <c r="H44" s="155">
        <v>1405</v>
      </c>
      <c r="I44" s="156">
        <v>5122</v>
      </c>
      <c r="J44" s="152">
        <v>43506</v>
      </c>
      <c r="K44" s="157">
        <f t="shared" si="5"/>
        <v>1.8661967191514592</v>
      </c>
      <c r="L44" s="156">
        <v>15179</v>
      </c>
      <c r="M44" s="72"/>
    </row>
    <row r="45" spans="2:17" s="73" customFormat="1" ht="18" customHeight="1" x14ac:dyDescent="0.25">
      <c r="B45" s="74"/>
      <c r="C45" s="194" t="s">
        <v>29</v>
      </c>
      <c r="D45" s="185"/>
      <c r="E45" s="152">
        <v>1153</v>
      </c>
      <c r="F45" s="153">
        <f t="shared" si="3"/>
        <v>6.8435374149659864</v>
      </c>
      <c r="G45" s="154">
        <f t="shared" si="4"/>
        <v>0.36935866983372923</v>
      </c>
      <c r="H45" s="155">
        <v>147</v>
      </c>
      <c r="I45" s="156">
        <v>842</v>
      </c>
      <c r="J45" s="152">
        <v>6947</v>
      </c>
      <c r="K45" s="157">
        <f t="shared" si="5"/>
        <v>3.8614415675297411</v>
      </c>
      <c r="L45" s="156">
        <v>1429</v>
      </c>
      <c r="M45" s="72"/>
    </row>
    <row r="46" spans="2:17" s="73" customFormat="1" ht="18" customHeight="1" x14ac:dyDescent="0.25">
      <c r="B46" s="74"/>
      <c r="C46" s="190" t="s">
        <v>25</v>
      </c>
      <c r="D46" s="191"/>
      <c r="E46" s="158">
        <v>1317</v>
      </c>
      <c r="F46" s="159">
        <f t="shared" si="3"/>
        <v>1.3351063829787233</v>
      </c>
      <c r="G46" s="160">
        <f t="shared" si="4"/>
        <v>-0.1989051094890511</v>
      </c>
      <c r="H46" s="161">
        <v>564</v>
      </c>
      <c r="I46" s="162">
        <v>1644</v>
      </c>
      <c r="J46" s="158">
        <v>13027</v>
      </c>
      <c r="K46" s="163">
        <f t="shared" si="5"/>
        <v>0.93451143451143448</v>
      </c>
      <c r="L46" s="162">
        <v>6734</v>
      </c>
      <c r="M46" s="72"/>
    </row>
    <row r="47" spans="2:17" s="73" customFormat="1" ht="18" customHeight="1" x14ac:dyDescent="0.25">
      <c r="B47" s="75"/>
      <c r="C47" s="187" t="s">
        <v>0</v>
      </c>
      <c r="D47" s="188"/>
      <c r="E47" s="164">
        <v>1257</v>
      </c>
      <c r="F47" s="165">
        <f t="shared" si="3"/>
        <v>6.3451776649746189E-2</v>
      </c>
      <c r="G47" s="166">
        <f t="shared" si="4"/>
        <v>0.1303956834532374</v>
      </c>
      <c r="H47" s="167">
        <v>1182</v>
      </c>
      <c r="I47" s="168">
        <v>1112</v>
      </c>
      <c r="J47" s="164">
        <v>11804</v>
      </c>
      <c r="K47" s="169">
        <f>(J47-L47)/L47</f>
        <v>0.53597918022121016</v>
      </c>
      <c r="L47" s="168">
        <v>7685</v>
      </c>
      <c r="M47" s="72"/>
    </row>
    <row r="48" spans="2:17" s="73" customFormat="1" ht="4.5" customHeight="1" x14ac:dyDescent="0.25">
      <c r="B48" s="76"/>
      <c r="C48" s="77"/>
      <c r="D48" s="78"/>
      <c r="E48" s="170"/>
      <c r="F48" s="171"/>
      <c r="G48" s="172"/>
      <c r="H48" s="173"/>
      <c r="I48" s="170"/>
      <c r="J48" s="173"/>
      <c r="K48" s="174"/>
      <c r="L48" s="173"/>
      <c r="M48" s="79"/>
    </row>
    <row r="49" spans="2:20" s="73" customFormat="1" ht="21" customHeight="1" x14ac:dyDescent="0.25">
      <c r="B49" s="192" t="s">
        <v>27</v>
      </c>
      <c r="C49" s="193"/>
      <c r="D49" s="193"/>
      <c r="E49" s="175">
        <f>SUM(E50:E56)</f>
        <v>3476</v>
      </c>
      <c r="F49" s="176">
        <f t="shared" ref="F49:F56" si="6">(E49-H49)/H49</f>
        <v>-0.30046286979271486</v>
      </c>
      <c r="G49" s="148">
        <f t="shared" ref="G49:G56" si="7">(E49-I49)/I49</f>
        <v>-0.40601503759398494</v>
      </c>
      <c r="H49" s="177">
        <f>SUM(H50:H56)</f>
        <v>4969</v>
      </c>
      <c r="I49" s="178">
        <f>SUM(I50:I56)</f>
        <v>5852</v>
      </c>
      <c r="J49" s="175">
        <f>SUM(J50:J56)</f>
        <v>46508</v>
      </c>
      <c r="K49" s="179">
        <f t="shared" ref="K49:K56" si="8">(J49-L49)/L49</f>
        <v>8.037539490800967E-2</v>
      </c>
      <c r="L49" s="178">
        <f>SUM(L50:L56)</f>
        <v>43048</v>
      </c>
      <c r="M49" s="79"/>
      <c r="T49" s="77"/>
    </row>
    <row r="50" spans="2:20" s="73" customFormat="1" ht="18" customHeight="1" x14ac:dyDescent="0.25">
      <c r="B50" s="74"/>
      <c r="C50" s="185" t="s">
        <v>48</v>
      </c>
      <c r="D50" s="189"/>
      <c r="E50" s="152">
        <v>400</v>
      </c>
      <c r="F50" s="180">
        <f t="shared" si="6"/>
        <v>49</v>
      </c>
      <c r="G50" s="154">
        <f t="shared" si="7"/>
        <v>-0.18032786885245902</v>
      </c>
      <c r="H50" s="155">
        <v>8</v>
      </c>
      <c r="I50" s="152">
        <v>488</v>
      </c>
      <c r="J50" s="152">
        <v>7667</v>
      </c>
      <c r="K50" s="154">
        <f t="shared" si="8"/>
        <v>957.375</v>
      </c>
      <c r="L50" s="156">
        <v>8</v>
      </c>
      <c r="M50" s="79"/>
      <c r="T50" s="77"/>
    </row>
    <row r="51" spans="2:20" s="73" customFormat="1" ht="18" customHeight="1" x14ac:dyDescent="0.25">
      <c r="B51" s="74"/>
      <c r="C51" s="185" t="s">
        <v>42</v>
      </c>
      <c r="D51" s="189"/>
      <c r="E51" s="152">
        <v>1061</v>
      </c>
      <c r="F51" s="180">
        <f t="shared" si="6"/>
        <v>-0.46896896896896895</v>
      </c>
      <c r="G51" s="154">
        <f t="shared" si="7"/>
        <v>-0.21407407407407408</v>
      </c>
      <c r="H51" s="155">
        <v>1998</v>
      </c>
      <c r="I51" s="152">
        <v>1350</v>
      </c>
      <c r="J51" s="152">
        <v>11915</v>
      </c>
      <c r="K51" s="154">
        <f t="shared" si="8"/>
        <v>-0.41023610354897788</v>
      </c>
      <c r="L51" s="156">
        <v>20203</v>
      </c>
      <c r="M51" s="79"/>
    </row>
    <row r="52" spans="2:20" s="73" customFormat="1" ht="18" customHeight="1" x14ac:dyDescent="0.25">
      <c r="B52" s="74"/>
      <c r="C52" s="185" t="s">
        <v>44</v>
      </c>
      <c r="D52" s="186"/>
      <c r="E52" s="152">
        <v>68</v>
      </c>
      <c r="F52" s="180">
        <f t="shared" si="6"/>
        <v>-0.74045801526717558</v>
      </c>
      <c r="G52" s="154">
        <f t="shared" si="7"/>
        <v>-0.18072289156626506</v>
      </c>
      <c r="H52" s="155">
        <v>262</v>
      </c>
      <c r="I52" s="152">
        <v>83</v>
      </c>
      <c r="J52" s="152">
        <v>841</v>
      </c>
      <c r="K52" s="154">
        <f t="shared" si="8"/>
        <v>-0.59194565744784089</v>
      </c>
      <c r="L52" s="156">
        <v>2061</v>
      </c>
      <c r="M52" s="79"/>
    </row>
    <row r="53" spans="2:20" s="73" customFormat="1" ht="18" customHeight="1" x14ac:dyDescent="0.25">
      <c r="B53" s="74"/>
      <c r="C53" s="185" t="s">
        <v>46</v>
      </c>
      <c r="D53" s="186"/>
      <c r="E53" s="152">
        <v>127</v>
      </c>
      <c r="F53" s="180">
        <f t="shared" si="6"/>
        <v>-0.5115384615384615</v>
      </c>
      <c r="G53" s="154">
        <f t="shared" si="7"/>
        <v>-0.44052863436123346</v>
      </c>
      <c r="H53" s="155">
        <v>260</v>
      </c>
      <c r="I53" s="152">
        <v>227</v>
      </c>
      <c r="J53" s="152">
        <v>2837</v>
      </c>
      <c r="K53" s="154">
        <f t="shared" si="8"/>
        <v>-0.32404098165356204</v>
      </c>
      <c r="L53" s="156">
        <v>4197</v>
      </c>
      <c r="M53" s="79"/>
      <c r="N53" s="77"/>
    </row>
    <row r="54" spans="2:20" s="73" customFormat="1" ht="18" customHeight="1" x14ac:dyDescent="0.25">
      <c r="B54" s="74"/>
      <c r="C54" s="185" t="s">
        <v>41</v>
      </c>
      <c r="D54" s="186"/>
      <c r="E54" s="152">
        <v>94</v>
      </c>
      <c r="F54" s="180">
        <f t="shared" si="6"/>
        <v>-0.71601208459214505</v>
      </c>
      <c r="G54" s="154">
        <f t="shared" si="7"/>
        <v>-0.5436893203883495</v>
      </c>
      <c r="H54" s="155">
        <v>331</v>
      </c>
      <c r="I54" s="152">
        <v>206</v>
      </c>
      <c r="J54" s="152">
        <v>1676</v>
      </c>
      <c r="K54" s="154">
        <f t="shared" si="8"/>
        <v>-0.23990929705215419</v>
      </c>
      <c r="L54" s="156">
        <v>2205</v>
      </c>
      <c r="M54" s="79"/>
    </row>
    <row r="55" spans="2:20" s="73" customFormat="1" ht="18" customHeight="1" x14ac:dyDescent="0.25">
      <c r="B55" s="74"/>
      <c r="C55" s="194" t="s">
        <v>29</v>
      </c>
      <c r="D55" s="185"/>
      <c r="E55" s="152">
        <v>355</v>
      </c>
      <c r="F55" s="180" t="e">
        <f t="shared" si="6"/>
        <v>#DIV/0!</v>
      </c>
      <c r="G55" s="154">
        <f t="shared" si="7"/>
        <v>0.49159663865546216</v>
      </c>
      <c r="H55" s="155">
        <v>0</v>
      </c>
      <c r="I55" s="152">
        <v>238</v>
      </c>
      <c r="J55" s="152">
        <v>1321</v>
      </c>
      <c r="K55" s="154" t="e">
        <f t="shared" si="8"/>
        <v>#DIV/0!</v>
      </c>
      <c r="L55" s="156">
        <v>0</v>
      </c>
      <c r="M55" s="79"/>
    </row>
    <row r="56" spans="2:20" s="73" customFormat="1" ht="18" customHeight="1" x14ac:dyDescent="0.25">
      <c r="B56" s="75"/>
      <c r="C56" s="187" t="s">
        <v>1</v>
      </c>
      <c r="D56" s="188"/>
      <c r="E56" s="164">
        <v>1371</v>
      </c>
      <c r="F56" s="181">
        <f t="shared" si="6"/>
        <v>-0.35023696682464456</v>
      </c>
      <c r="G56" s="166">
        <f t="shared" si="7"/>
        <v>-0.57944785276073618</v>
      </c>
      <c r="H56" s="167">
        <v>2110</v>
      </c>
      <c r="I56" s="164">
        <v>3260</v>
      </c>
      <c r="J56" s="164">
        <v>20251</v>
      </c>
      <c r="K56" s="166">
        <f t="shared" si="8"/>
        <v>0.40886322526784474</v>
      </c>
      <c r="L56" s="168">
        <v>14374</v>
      </c>
      <c r="M56" s="79"/>
    </row>
    <row r="57" spans="2:20" s="73" customFormat="1" ht="4.5" customHeight="1" x14ac:dyDescent="0.25">
      <c r="B57" s="76"/>
      <c r="C57" s="77"/>
      <c r="D57" s="78"/>
      <c r="E57" s="170"/>
      <c r="F57" s="171"/>
      <c r="G57" s="172"/>
      <c r="H57" s="173"/>
      <c r="I57" s="170"/>
      <c r="J57" s="173"/>
      <c r="K57" s="171"/>
      <c r="L57" s="173"/>
      <c r="M57" s="79"/>
    </row>
    <row r="58" spans="2:20" s="73" customFormat="1" ht="21" customHeight="1" x14ac:dyDescent="0.25">
      <c r="B58" s="192" t="s">
        <v>38</v>
      </c>
      <c r="C58" s="193"/>
      <c r="D58" s="193"/>
      <c r="E58" s="182">
        <f>E59</f>
        <v>293</v>
      </c>
      <c r="F58" s="183">
        <f>(E58-H58)/H58</f>
        <v>-0.70102040816326527</v>
      </c>
      <c r="G58" s="179">
        <f>(E58-I58)/I58</f>
        <v>-0.21024258760107817</v>
      </c>
      <c r="H58" s="177">
        <f>H59</f>
        <v>980</v>
      </c>
      <c r="I58" s="175">
        <f>I59</f>
        <v>371</v>
      </c>
      <c r="J58" s="146">
        <f>J59</f>
        <v>3591</v>
      </c>
      <c r="K58" s="184">
        <f>(J58-L58)/L58</f>
        <v>-0.44221808014911462</v>
      </c>
      <c r="L58" s="150">
        <f>L59</f>
        <v>6438</v>
      </c>
      <c r="M58" s="79"/>
    </row>
    <row r="59" spans="2:20" s="73" customFormat="1" ht="18" customHeight="1" x14ac:dyDescent="0.25">
      <c r="B59" s="80"/>
      <c r="C59" s="188" t="s">
        <v>32</v>
      </c>
      <c r="D59" s="207"/>
      <c r="E59" s="121">
        <v>293</v>
      </c>
      <c r="F59" s="125">
        <f>(E59-H59)/H59</f>
        <v>-0.70102040816326527</v>
      </c>
      <c r="G59" s="97">
        <f>(E59-I59)/I59</f>
        <v>-0.21024258760107817</v>
      </c>
      <c r="H59" s="122">
        <v>980</v>
      </c>
      <c r="I59" s="121">
        <v>371</v>
      </c>
      <c r="J59" s="121">
        <v>3591</v>
      </c>
      <c r="K59" s="97">
        <f>(J59-L59)/L59</f>
        <v>-0.44221808014911462</v>
      </c>
      <c r="L59" s="126">
        <v>6438</v>
      </c>
      <c r="M59" s="72"/>
      <c r="N59" s="77"/>
    </row>
    <row r="60" spans="2:20" s="73" customFormat="1" ht="3.6" customHeight="1" x14ac:dyDescent="0.25">
      <c r="B60" s="76"/>
      <c r="C60" s="77"/>
      <c r="D60" s="81"/>
      <c r="E60" s="124"/>
      <c r="F60" s="123"/>
      <c r="G60" s="123"/>
      <c r="H60" s="127"/>
      <c r="I60" s="124"/>
      <c r="J60" s="124"/>
      <c r="K60" s="123"/>
      <c r="L60" s="124"/>
      <c r="M60" s="79"/>
      <c r="N60" s="77"/>
    </row>
    <row r="61" spans="2:20" s="54" customFormat="1" ht="26.25" customHeight="1" thickBot="1" x14ac:dyDescent="0.3">
      <c r="B61" s="205" t="s">
        <v>39</v>
      </c>
      <c r="C61" s="206"/>
      <c r="D61" s="206"/>
      <c r="E61" s="128">
        <f>SUM(E41,E49,E58)</f>
        <v>13970</v>
      </c>
      <c r="F61" s="129">
        <f>(E61-H61)/H61</f>
        <v>0.40064166833767795</v>
      </c>
      <c r="G61" s="130">
        <f>(E61-I61)/I61</f>
        <v>-0.12485121844264863</v>
      </c>
      <c r="H61" s="131">
        <f>SUM(H41,H49,H58)</f>
        <v>9974</v>
      </c>
      <c r="I61" s="132">
        <f>SUM(I41,I49,I58)</f>
        <v>15963</v>
      </c>
      <c r="J61" s="133">
        <f>SUM(J41,J49,J58)</f>
        <v>134764</v>
      </c>
      <c r="K61" s="134">
        <f>(J61-L61)/L61</f>
        <v>0.52805778236367962</v>
      </c>
      <c r="L61" s="135">
        <f>SUM(L41,L49,L58)</f>
        <v>88193</v>
      </c>
      <c r="M61" s="82"/>
    </row>
    <row r="62" spans="2:20" s="73" customFormat="1" ht="10.8" customHeight="1" x14ac:dyDescent="0.25">
      <c r="B62" s="76"/>
      <c r="C62" s="77"/>
      <c r="D62" s="78"/>
      <c r="E62" s="83"/>
      <c r="F62" s="84"/>
      <c r="G62" s="84"/>
      <c r="H62" s="85"/>
      <c r="I62" s="85"/>
      <c r="J62" s="83"/>
      <c r="K62" s="84"/>
      <c r="L62" s="83"/>
      <c r="M62" s="79"/>
    </row>
    <row r="64" spans="2:20" x14ac:dyDescent="0.25">
      <c r="I64" s="46"/>
    </row>
    <row r="65" spans="9:9" x14ac:dyDescent="0.25">
      <c r="I65" s="46"/>
    </row>
  </sheetData>
  <mergeCells count="34">
    <mergeCell ref="C54:D54"/>
    <mergeCell ref="C45:D45"/>
    <mergeCell ref="C44:D44"/>
    <mergeCell ref="B1:L1"/>
    <mergeCell ref="B3:D4"/>
    <mergeCell ref="J3:J4"/>
    <mergeCell ref="L3:L4"/>
    <mergeCell ref="C10:D10"/>
    <mergeCell ref="B5:B19"/>
    <mergeCell ref="C5:C9"/>
    <mergeCell ref="C25:D25"/>
    <mergeCell ref="C11:C18"/>
    <mergeCell ref="C22:D22"/>
    <mergeCell ref="C19:D19"/>
    <mergeCell ref="B41:D41"/>
    <mergeCell ref="C32:D32"/>
    <mergeCell ref="B61:D61"/>
    <mergeCell ref="B58:D58"/>
    <mergeCell ref="C59:D59"/>
    <mergeCell ref="C56:D56"/>
    <mergeCell ref="C55:D55"/>
    <mergeCell ref="C43:D43"/>
    <mergeCell ref="L39:L40"/>
    <mergeCell ref="B39:D40"/>
    <mergeCell ref="F39:G39"/>
    <mergeCell ref="J39:J40"/>
    <mergeCell ref="C42:D42"/>
    <mergeCell ref="C53:D53"/>
    <mergeCell ref="C52:D52"/>
    <mergeCell ref="C47:D47"/>
    <mergeCell ref="C51:D51"/>
    <mergeCell ref="C46:D46"/>
    <mergeCell ref="B49:D49"/>
    <mergeCell ref="C50:D50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8" orientation="portrait" r:id="rId1"/>
  <headerFooter alignWithMargins="0"/>
  <ignoredErrors>
    <ignoredError sqref="K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F2B9F68ADDCEC740A3B1D72395249325" ma:contentTypeVersion="17" ma:contentTypeDescription="새 문서를 만듭니다." ma:contentTypeScope="" ma:versionID="0cffbac6a83020c73db03e3c050e6434">
  <xsd:schema xmlns:xsd="http://www.w3.org/2001/XMLSchema" xmlns:xs="http://www.w3.org/2001/XMLSchema" xmlns:p="http://schemas.microsoft.com/office/2006/metadata/properties" xmlns:ns2="c741815f-b259-4c9b-b067-aefa622e0755" xmlns:ns3="28345e11-07bf-49bc-b850-9a3553c3e4f2" targetNamespace="http://schemas.microsoft.com/office/2006/metadata/properties" ma:root="true" ma:fieldsID="b5d31a2cd9831b81e066ed31d9444f5b" ns2:_="" ns3:_="">
    <xsd:import namespace="c741815f-b259-4c9b-b067-aefa622e0755"/>
    <xsd:import namespace="28345e11-07bf-49bc-b850-9a3553c3e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1815f-b259-4c9b-b067-aefa622e0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이미지 태그" ma:readOnly="false" ma:fieldId="{5cf76f15-5ced-4ddc-b409-7134ff3c332f}" ma:taxonomyMulti="true" ma:sspId="717ace68-1afd-4538-93f6-185096839b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5e11-07bf-49bc-b850-9a3553c3e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11b2b9-17cd-4094-8fa6-6b50c2cc66ee}" ma:internalName="TaxCatchAll" ma:showField="CatchAllData" ma:web="28345e11-07bf-49bc-b850-9a3553c3e4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345e11-07bf-49bc-b850-9a3553c3e4f2" xsi:nil="true"/>
    <lcf76f155ced4ddcb4097134ff3c332f xmlns="c741815f-b259-4c9b-b067-aefa622e07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02B97C-1972-4D1F-B770-AF27FB467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9DF6A-BAE6-4A4A-A389-81244CEC6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1815f-b259-4c9b-b067-aefa622e0755"/>
    <ds:schemaRef ds:uri="28345e11-07bf-49bc-b850-9a3553c3e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EB9DFC-08B7-420C-A3BD-AF77702F1A67}">
  <ds:schemaRefs>
    <ds:schemaRef ds:uri="http://schemas.openxmlformats.org/package/2006/metadata/core-properties"/>
    <ds:schemaRef ds:uri="28345e11-07bf-49bc-b850-9a3553c3e4f2"/>
    <ds:schemaRef ds:uri="http://www.w3.org/XML/1998/namespace"/>
    <ds:schemaRef ds:uri="http://purl.org/dc/terms/"/>
    <ds:schemaRef ds:uri="c741815f-b259-4c9b-b067-aefa622e075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8월</vt:lpstr>
      <vt:lpstr>'8월'!Print_Area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황하람</dc:creator>
  <cp:lastModifiedBy>dwk2@hyundai.com</cp:lastModifiedBy>
  <cp:lastPrinted>2023-07-03T05:02:37Z</cp:lastPrinted>
  <dcterms:created xsi:type="dcterms:W3CDTF">2010-01-21T08:58:48Z</dcterms:created>
  <dcterms:modified xsi:type="dcterms:W3CDTF">2023-09-01T06:36:50Z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2020-08-31T09:16:22Z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d29be969-3aa5-4e49-84f2-d6ae55109941</vt:lpwstr>
  </property>
  <property fmtid="{D5CDD505-2E9C-101B-9397-08002B2CF9AE}" pid="8" name="MSIP_Label_425c787f-039f-4287-bd0c-30008109edfc_ContentBits">
    <vt:lpwstr>0</vt:lpwstr>
  </property>
  <property fmtid="{D5CDD505-2E9C-101B-9397-08002B2CF9AE}" pid="9" name="ContentTypeId">
    <vt:lpwstr>0x010100F416F0815B933D4A879A194B355AF66A</vt:lpwstr>
  </property>
  <property fmtid="{D5CDD505-2E9C-101B-9397-08002B2CF9AE}" pid="10" name="MediaServiceImageTags">
    <vt:lpwstr/>
  </property>
</Properties>
</file>